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210" windowWidth="11100" windowHeight="6345" activeTab="2"/>
  </bookViews>
  <sheets>
    <sheet name="Návrh RMO" sheetId="26" r:id="rId1"/>
    <sheet name="dodatek" sheetId="27" r:id="rId2"/>
    <sheet name="schválené RO" sheetId="28" r:id="rId3"/>
  </sheets>
  <definedNames/>
  <calcPr calcId="125725"/>
</workbook>
</file>

<file path=xl/sharedStrings.xml><?xml version="1.0" encoding="utf-8"?>
<sst xmlns="http://schemas.openxmlformats.org/spreadsheetml/2006/main" count="480" uniqueCount="150">
  <si>
    <t>Poř.</t>
  </si>
  <si>
    <t>§</t>
  </si>
  <si>
    <t>Položka</t>
  </si>
  <si>
    <t xml:space="preserve">Platný </t>
  </si>
  <si>
    <t>Nový</t>
  </si>
  <si>
    <t>čís.</t>
  </si>
  <si>
    <t>rozpočet</t>
  </si>
  <si>
    <t>1.</t>
  </si>
  <si>
    <t>Příjmy celkem</t>
  </si>
  <si>
    <t>Text</t>
  </si>
  <si>
    <t>2.</t>
  </si>
  <si>
    <t>RO</t>
  </si>
  <si>
    <t>Příjmy</t>
  </si>
  <si>
    <t>Investice</t>
  </si>
  <si>
    <t>Běžné výdaje</t>
  </si>
  <si>
    <t>Příjmy - výdaje</t>
  </si>
  <si>
    <t>Účel.</t>
  </si>
  <si>
    <t>znak</t>
  </si>
  <si>
    <t>B) Změny v běžných výdajích</t>
  </si>
  <si>
    <t>Celkové výdaje (BV+inv)</t>
  </si>
  <si>
    <t>Finance</t>
  </si>
  <si>
    <t>3.</t>
  </si>
  <si>
    <t>4.</t>
  </si>
  <si>
    <t xml:space="preserve">C) Změny v investicích  </t>
  </si>
  <si>
    <t>Financování</t>
  </si>
  <si>
    <t>5.</t>
  </si>
  <si>
    <t>Výdaje provozní (běžné)</t>
  </si>
  <si>
    <t>P= příjmy   V= výdaje   NZ= nově zařazeno do R2018</t>
  </si>
  <si>
    <t>6.</t>
  </si>
  <si>
    <t>7.</t>
  </si>
  <si>
    <t>8.</t>
  </si>
  <si>
    <t xml:space="preserve">A) Změny příjmů a jejich použití </t>
  </si>
  <si>
    <t xml:space="preserve"> </t>
  </si>
  <si>
    <t>Organ.</t>
  </si>
  <si>
    <t>Výdaje investiční</t>
  </si>
  <si>
    <t>6263</t>
  </si>
  <si>
    <t>8228</t>
  </si>
  <si>
    <t>9.</t>
  </si>
  <si>
    <t xml:space="preserve">Rozpočtové opatření č. 13/2018 - změna schváleného rozpočtu roku 2018 - říjen (údaje v tis. Kč) </t>
  </si>
  <si>
    <t>č. 13</t>
  </si>
  <si>
    <t>0656</t>
  </si>
  <si>
    <t>Příloha usn. č. RMO/.../10/18</t>
  </si>
  <si>
    <t>6292</t>
  </si>
  <si>
    <t>6126</t>
  </si>
  <si>
    <t>0604</t>
  </si>
  <si>
    <t>Otrokovice 17.10.2018</t>
  </si>
  <si>
    <t>0128</t>
  </si>
  <si>
    <t>Rekapitulace celkového rozpočtu města na rok 2018 včetně RO č. 13</t>
  </si>
  <si>
    <t>Platný rozpočet</t>
  </si>
  <si>
    <t>0324</t>
  </si>
  <si>
    <t>10.</t>
  </si>
  <si>
    <t>11.</t>
  </si>
  <si>
    <t>12.</t>
  </si>
  <si>
    <t>13.</t>
  </si>
  <si>
    <t>14.</t>
  </si>
  <si>
    <t>15.</t>
  </si>
  <si>
    <t>16.</t>
  </si>
  <si>
    <t>Příloha  č. 3</t>
  </si>
  <si>
    <t xml:space="preserve">A) Změny příjmů a jejich použití      </t>
  </si>
  <si>
    <t>investice</t>
  </si>
  <si>
    <t xml:space="preserve">B) Změny v běžných výdajích  </t>
  </si>
  <si>
    <t>Výdaje saldo</t>
  </si>
  <si>
    <t>NZ</t>
  </si>
  <si>
    <t>Investice saldo</t>
  </si>
  <si>
    <t>Celkové výdaje (běžné+investice)</t>
  </si>
  <si>
    <t>P-V-I</t>
  </si>
  <si>
    <t xml:space="preserve"> Financování</t>
  </si>
  <si>
    <t>Otrokovice 11.10.2018</t>
  </si>
  <si>
    <t>ORM - navýšení položky 5171  významější opravy chodníků (dle vysoutěžené ceny)</t>
  </si>
  <si>
    <t>ORM - navýšení položky 5171  opravy lávky přes Dřevnici (dle vysoutěžené ceny)</t>
  </si>
  <si>
    <t>ORM - vytvoření položky 5171 opravy MŠ Hlavní 1159</t>
  </si>
  <si>
    <t>ORM - navýšení položky 5171 opravy DDM Sluníčko oprava el rozvodů</t>
  </si>
  <si>
    <t>OŠK - snížení položky 5169 ostatní služby a převod na položku 5175 pohoštění 100.let vzniku ČR</t>
  </si>
  <si>
    <t>MP - převod z položky 5137 na položku 5169 ostatní služby stravenky</t>
  </si>
  <si>
    <t>MP - převod z položky platů 5011 na položku 5192 poskytnuté náhrady strážníkům</t>
  </si>
  <si>
    <t>SNTe - převod mezi položkami na Sportovní hale z oprav</t>
  </si>
  <si>
    <t>SNTe - převod mezi položkami na Sportovní hale na nákup materiálu</t>
  </si>
  <si>
    <t xml:space="preserve">OŠK - vytvoření pol. 5175 pohoštění 100 let vzniku ČR z 5169 ostatní služby  </t>
  </si>
  <si>
    <t xml:space="preserve">Rozpočtové opatření č. 13/2018 - změna schváleného rozpočtu roku 2018 - říjen (údaje v tis. Kč) DODATEK Č. 1 </t>
  </si>
  <si>
    <t>PROV navýšení prost. na spotř. materiál</t>
  </si>
  <si>
    <t>PROV přesun na na spotř. materiál</t>
  </si>
  <si>
    <t>0407</t>
  </si>
  <si>
    <t>104513013</t>
  </si>
  <si>
    <t>MP přesun na pol. 5134</t>
  </si>
  <si>
    <t>MP navýšení pol. 5134</t>
  </si>
  <si>
    <t xml:space="preserve">Projekt POSBO - knihy, uč. pomůcky, tisk, zvýšení      </t>
  </si>
  <si>
    <t xml:space="preserve">Projekt POSBO - nákup ostatních služeb, snížení                         </t>
  </si>
  <si>
    <t>OŠK - snížení položky 5164 ostatní služby a převod na pol. 5175 pohoštění porada ředitelé ORP</t>
  </si>
  <si>
    <t>OŠK - zvýšení položky 5175 pohoštění převod z pol. 5169 nákup ostatních služeb</t>
  </si>
  <si>
    <t>ORM - převod na položku 5171 opravy DDM Sluníčko oprava el rozvodů - snížení</t>
  </si>
  <si>
    <t>ORM - převod na položku 5171 opravy MŠ Hlavní ze zateplení - snížení</t>
  </si>
  <si>
    <t>ORM - převod na položku 5171 z revitalizace cent.ploch Trávníky - snížení</t>
  </si>
  <si>
    <t>ORM - převod na položku 5171 z ORG 0128 územní plány - snížení</t>
  </si>
  <si>
    <t>ORM - Městská policie - přesun mezi inv. položkami</t>
  </si>
  <si>
    <t xml:space="preserve">ORM - Dět.dopr.hřiště- budova, signalizace, povrch - zvýšení      
 </t>
  </si>
  <si>
    <t xml:space="preserve">ORM - Přechody pro chodce tř.T.B. - snížení                      
</t>
  </si>
  <si>
    <t xml:space="preserve">ORM - Měst.hřbitov klimatizace a video piet.síň dle vysoutěžené ceny - zvýšení 
</t>
  </si>
  <si>
    <t xml:space="preserve">ORM - Technické služby VO - snížení                             
</t>
  </si>
  <si>
    <t xml:space="preserve">ORM - ZŠ Mán. - úprava prostranství před ZŠ - zvýšení               
</t>
  </si>
  <si>
    <t xml:space="preserve">ORM - Přechody pro chodce tř.T.B. - snížení                      
</t>
  </si>
  <si>
    <t xml:space="preserve">ORM - Revitalizace městské sportovní haly, vnitř. vybavení - zvýšení               
</t>
  </si>
  <si>
    <t>ORM - z revitalizace cent. ploch Trávníky - snížení</t>
  </si>
  <si>
    <t xml:space="preserve">ORM - Zvýšení kapacity parkoviště u Polikliniky - zvýšení         
</t>
  </si>
  <si>
    <t>Projekt POSBO - zvýšení položky na pořízení DHM</t>
  </si>
  <si>
    <t xml:space="preserve">Rekapitulace Rozpočtového opatření č. 13  DODATEK č. 1 </t>
  </si>
  <si>
    <t xml:space="preserve">Rekapitulace celkového rozpočtu města na rok 2018 včetně RO č. 13 včetně dodatku č. 1 </t>
  </si>
  <si>
    <t>Org.</t>
  </si>
  <si>
    <t>103533063</t>
  </si>
  <si>
    <t>8219</t>
  </si>
  <si>
    <t>103133063</t>
  </si>
  <si>
    <t>103533064</t>
  </si>
  <si>
    <t>5169</t>
  </si>
  <si>
    <r>
      <t xml:space="preserve">Neinv.dot. MŠMT projekt MAP II.                                                       </t>
    </r>
    <r>
      <rPr>
        <b/>
        <sz val="10"/>
        <rFont val="Arial CE"/>
        <family val="2"/>
      </rPr>
      <t>P</t>
    </r>
  </si>
  <si>
    <r>
      <t xml:space="preserve">MAP II - ostatní osobní výdaje zvýšení                                              </t>
    </r>
    <r>
      <rPr>
        <b/>
        <sz val="10"/>
        <rFont val="Arial"/>
        <family val="2"/>
      </rPr>
      <t xml:space="preserve"> V</t>
    </r>
  </si>
  <si>
    <r>
      <t xml:space="preserve">MAP II - platy zaměstnanců v pracovním poměru zvýšení                    </t>
    </r>
    <r>
      <rPr>
        <b/>
        <sz val="10"/>
        <rFont val="Arial"/>
        <family val="2"/>
      </rPr>
      <t>V</t>
    </r>
  </si>
  <si>
    <r>
      <t xml:space="preserve">MAP II - sociální zabezpečení zvýšení                                               </t>
    </r>
    <r>
      <rPr>
        <b/>
        <sz val="10"/>
        <rFont val="Arial"/>
        <family val="2"/>
      </rPr>
      <t>V</t>
    </r>
  </si>
  <si>
    <r>
      <t xml:space="preserve">MAP II - zdravotní pojištění zvýšení                                                   </t>
    </r>
    <r>
      <rPr>
        <b/>
        <sz val="10"/>
        <rFont val="Arial"/>
        <family val="2"/>
      </rPr>
      <t xml:space="preserve"> V</t>
    </r>
  </si>
  <si>
    <r>
      <t xml:space="preserve">MAP II - nákup materiálu zvýšení                                                      </t>
    </r>
    <r>
      <rPr>
        <b/>
        <sz val="10"/>
        <rFont val="Arial"/>
        <family val="2"/>
      </rPr>
      <t>V</t>
    </r>
  </si>
  <si>
    <r>
      <t xml:space="preserve">MAP II - služby telekominikací a radiokomunikací zvýšení                  </t>
    </r>
    <r>
      <rPr>
        <b/>
        <sz val="10"/>
        <rFont val="Arial"/>
        <family val="2"/>
      </rPr>
      <t>V</t>
    </r>
  </si>
  <si>
    <r>
      <t xml:space="preserve">MAP II - služby peněžních ústavů zvýšení                                         </t>
    </r>
    <r>
      <rPr>
        <b/>
        <sz val="10"/>
        <rFont val="Arial"/>
        <family val="2"/>
      </rPr>
      <t>V</t>
    </r>
  </si>
  <si>
    <r>
      <t xml:space="preserve">MAP II - nákup ostatních služeb zvýšení                                           </t>
    </r>
    <r>
      <rPr>
        <b/>
        <sz val="10"/>
        <rFont val="Arial"/>
        <family val="2"/>
      </rPr>
      <t>V</t>
    </r>
  </si>
  <si>
    <r>
      <t xml:space="preserve">MAP II - cestovné zvýšení                                                                </t>
    </r>
    <r>
      <rPr>
        <b/>
        <sz val="10"/>
        <rFont val="Arial"/>
        <family val="2"/>
      </rPr>
      <t>V</t>
    </r>
  </si>
  <si>
    <r>
      <t xml:space="preserve">MAP II - pohoštění zvýšení                                                               </t>
    </r>
    <r>
      <rPr>
        <b/>
        <sz val="10"/>
        <rFont val="Arial"/>
        <family val="2"/>
      </rPr>
      <t>V</t>
    </r>
  </si>
  <si>
    <r>
      <t xml:space="preserve">MAP II - ostatní osobní výdaje zvýšení                                              </t>
    </r>
    <r>
      <rPr>
        <b/>
        <sz val="10"/>
        <rFont val="Arial"/>
        <family val="2"/>
      </rPr>
      <t>V</t>
    </r>
  </si>
  <si>
    <r>
      <t xml:space="preserve">MAP II - sociální zabezpečení zvýšení       </t>
    </r>
    <r>
      <rPr>
        <b/>
        <sz val="10"/>
        <rFont val="Arial"/>
        <family val="2"/>
      </rPr>
      <t xml:space="preserve">                                       V</t>
    </r>
  </si>
  <si>
    <r>
      <t xml:space="preserve">MAP II - zdravotní pojištění zvýšení                                             </t>
    </r>
    <r>
      <rPr>
        <b/>
        <sz val="10"/>
        <rFont val="Arial"/>
        <family val="2"/>
      </rPr>
      <t xml:space="preserve">      V</t>
    </r>
  </si>
  <si>
    <t>Rekapitulace Rozpočtového opatření č. 13</t>
  </si>
  <si>
    <t>OŠK - navýšení Osobnost města a Cena města dle platné směrnice</t>
  </si>
  <si>
    <t>MP - přesun na pol. 5134</t>
  </si>
  <si>
    <t>MP - navýšení pol. 5134</t>
  </si>
  <si>
    <t xml:space="preserve">SOC - POSBO - knihy, uč. pomůcky, tisk, zvýšení      </t>
  </si>
  <si>
    <t xml:space="preserve">SOC - POSBO - nákup ostatních služeb, snížení                         </t>
  </si>
  <si>
    <t>OŠK - přesun na pol. udělení titulu "Osobnost města" a "Cena města"</t>
  </si>
  <si>
    <t>17.</t>
  </si>
  <si>
    <t>0612</t>
  </si>
  <si>
    <t>DDM Sluníčko navýšení mzdových prostředků, RMO/576/10/18</t>
  </si>
  <si>
    <t>Rezerva na investice - přesun na DDM Sluníčko</t>
  </si>
  <si>
    <t>OŠK - snížení položky 5169 ostatní služby a převod na pohoštění 100 let vzniku ČR</t>
  </si>
  <si>
    <t>OŠK - snížení položky 5164 ostatní služby a převod na pohoštění porada ředitelé ORP</t>
  </si>
  <si>
    <t>Pol.</t>
  </si>
  <si>
    <t>Příloha usn. č. RMO/584/10/18</t>
  </si>
  <si>
    <t>0516</t>
  </si>
  <si>
    <t>8267</t>
  </si>
  <si>
    <t>18.</t>
  </si>
  <si>
    <t>Osvětlení stezky zóny Mitas podél Štěrkoviště - zvýšení</t>
  </si>
  <si>
    <t>TSO VO - přesun na Osvětlení stezky zóny Mitas</t>
  </si>
  <si>
    <t>Otrokovice 24.10.2018</t>
  </si>
  <si>
    <t>SOC - POSBO - pořízení DHM</t>
  </si>
  <si>
    <t>Dotace na sociální služby přesun na veřejnou sbírku</t>
  </si>
  <si>
    <t>Nákup potravin a nápojů pro veřejnou sbírku, RMO/587/10/18</t>
  </si>
</sst>
</file>

<file path=xl/styles.xml><?xml version="1.0" encoding="utf-8"?>
<styleSheet xmlns="http://schemas.openxmlformats.org/spreadsheetml/2006/main">
  <fonts count="27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sz val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23" fillId="0" borderId="0" applyNumberFormat="0" applyFill="0" applyBorder="0">
      <alignment/>
      <protection locked="0"/>
    </xf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" fillId="0" borderId="0">
      <alignment/>
      <protection/>
    </xf>
  </cellStyleXfs>
  <cellXfs count="220">
    <xf numFmtId="0" fontId="0" fillId="0" borderId="0" xfId="0"/>
    <xf numFmtId="0" fontId="20" fillId="0" borderId="0" xfId="0" applyFont="1"/>
    <xf numFmtId="0" fontId="1" fillId="0" borderId="0" xfId="0" applyFont="1"/>
    <xf numFmtId="0" fontId="20" fillId="4" borderId="10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12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1" fillId="24" borderId="0" xfId="0" applyFont="1" applyFill="1" applyBorder="1"/>
    <xf numFmtId="0" fontId="1" fillId="24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20" fillId="0" borderId="13" xfId="0" applyNumberFormat="1" applyFont="1" applyBorder="1"/>
    <xf numFmtId="0" fontId="20" fillId="0" borderId="0" xfId="0" applyFont="1" applyBorder="1"/>
    <xf numFmtId="0" fontId="21" fillId="0" borderId="0" xfId="0" applyFont="1"/>
    <xf numFmtId="0" fontId="1" fillId="24" borderId="12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/>
    </xf>
    <xf numFmtId="49" fontId="1" fillId="24" borderId="0" xfId="0" applyNumberFormat="1" applyFont="1" applyFill="1" applyBorder="1" applyAlignment="1">
      <alignment horizontal="center"/>
    </xf>
    <xf numFmtId="49" fontId="1" fillId="24" borderId="14" xfId="0" applyNumberFormat="1" applyFont="1" applyFill="1" applyBorder="1" applyAlignment="1">
      <alignment horizontal="center"/>
    </xf>
    <xf numFmtId="4" fontId="1" fillId="24" borderId="14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 horizontal="left"/>
    </xf>
    <xf numFmtId="4" fontId="20" fillId="24" borderId="14" xfId="0" applyNumberFormat="1" applyFont="1" applyFill="1" applyBorder="1" applyAlignment="1">
      <alignment horizontal="right"/>
    </xf>
    <xf numFmtId="0" fontId="20" fillId="0" borderId="12" xfId="0" applyFont="1" applyBorder="1"/>
    <xf numFmtId="0" fontId="1" fillId="0" borderId="15" xfId="0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20" fillId="0" borderId="11" xfId="0" applyFont="1" applyBorder="1" applyAlignment="1">
      <alignment horizontal="left"/>
    </xf>
    <xf numFmtId="4" fontId="1" fillId="0" borderId="0" xfId="0" applyNumberFormat="1" applyFont="1"/>
    <xf numFmtId="4" fontId="20" fillId="0" borderId="0" xfId="0" applyNumberFormat="1" applyFont="1" applyBorder="1"/>
    <xf numFmtId="4" fontId="1" fillId="0" borderId="13" xfId="0" applyNumberFormat="1" applyFont="1" applyFill="1" applyBorder="1"/>
    <xf numFmtId="4" fontId="20" fillId="0" borderId="13" xfId="0" applyNumberFormat="1" applyFont="1" applyFill="1" applyBorder="1"/>
    <xf numFmtId="0" fontId="22" fillId="24" borderId="0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/>
    <xf numFmtId="4" fontId="20" fillId="0" borderId="0" xfId="0" applyNumberFormat="1" applyFont="1"/>
    <xf numFmtId="4" fontId="20" fillId="4" borderId="10" xfId="0" applyNumberFormat="1" applyFont="1" applyFill="1" applyBorder="1" applyAlignment="1">
      <alignment horizontal="center"/>
    </xf>
    <xf numFmtId="4" fontId="20" fillId="4" borderId="11" xfId="0" applyNumberFormat="1" applyFont="1" applyFill="1" applyBorder="1" applyAlignment="1">
      <alignment horizontal="center"/>
    </xf>
    <xf numFmtId="0" fontId="1" fillId="0" borderId="13" xfId="0" applyFont="1" applyFill="1" applyBorder="1"/>
    <xf numFmtId="49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1" fillId="0" borderId="11" xfId="0" applyNumberFormat="1" applyFont="1" applyFill="1" applyBorder="1"/>
    <xf numFmtId="4" fontId="1" fillId="0" borderId="0" xfId="0" applyNumberFormat="1" applyFont="1" applyFill="1"/>
    <xf numFmtId="2" fontId="20" fillId="0" borderId="13" xfId="53" applyNumberFormat="1" applyFont="1" applyFill="1" applyBorder="1" applyAlignment="1">
      <alignment horizontal="right"/>
      <protection/>
    </xf>
    <xf numFmtId="4" fontId="20" fillId="0" borderId="11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4" fontId="1" fillId="0" borderId="17" xfId="0" applyNumberFormat="1" applyFont="1" applyFill="1" applyBorder="1"/>
    <xf numFmtId="0" fontId="1" fillId="0" borderId="13" xfId="50" applyFont="1" applyFill="1" applyBorder="1">
      <alignment/>
      <protection/>
    </xf>
    <xf numFmtId="0" fontId="20" fillId="24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4" fillId="0" borderId="13" xfId="68" applyFont="1" applyFill="1" applyBorder="1">
      <alignment/>
      <protection/>
    </xf>
    <xf numFmtId="4" fontId="0" fillId="0" borderId="0" xfId="0" applyNumberFormat="1" applyFont="1" applyFill="1" applyBorder="1" applyAlignment="1">
      <alignment horizontal="right"/>
    </xf>
    <xf numFmtId="2" fontId="20" fillId="0" borderId="0" xfId="53" applyNumberFormat="1" applyFont="1" applyFill="1" applyBorder="1" applyAlignment="1">
      <alignment horizontal="right"/>
      <protection/>
    </xf>
    <xf numFmtId="0" fontId="1" fillId="0" borderId="1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" fontId="20" fillId="0" borderId="10" xfId="0" applyNumberFormat="1" applyFont="1" applyBorder="1"/>
    <xf numFmtId="4" fontId="1" fillId="0" borderId="10" xfId="0" applyNumberFormat="1" applyFont="1" applyFill="1" applyBorder="1"/>
    <xf numFmtId="0" fontId="1" fillId="24" borderId="10" xfId="0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2" fontId="20" fillId="0" borderId="10" xfId="53" applyNumberFormat="1" applyFont="1" applyFill="1" applyBorder="1" applyAlignment="1">
      <alignment horizontal="right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left"/>
    </xf>
    <xf numFmtId="49" fontId="1" fillId="24" borderId="16" xfId="0" applyNumberFormat="1" applyFont="1" applyFill="1" applyBorder="1" applyAlignment="1">
      <alignment horizontal="center"/>
    </xf>
    <xf numFmtId="4" fontId="1" fillId="24" borderId="16" xfId="0" applyNumberFormat="1" applyFont="1" applyFill="1" applyBorder="1" applyAlignment="1">
      <alignment horizontal="right"/>
    </xf>
    <xf numFmtId="0" fontId="20" fillId="24" borderId="20" xfId="0" applyFont="1" applyFill="1" applyBorder="1" applyAlignment="1">
      <alignment horizontal="left"/>
    </xf>
    <xf numFmtId="0" fontId="20" fillId="24" borderId="20" xfId="0" applyFont="1" applyFill="1" applyBorder="1"/>
    <xf numFmtId="0" fontId="20" fillId="24" borderId="14" xfId="0" applyFont="1" applyFill="1" applyBorder="1"/>
    <xf numFmtId="4" fontId="1" fillId="24" borderId="14" xfId="0" applyNumberFormat="1" applyFont="1" applyFill="1" applyBorder="1"/>
    <xf numFmtId="4" fontId="20" fillId="24" borderId="14" xfId="0" applyNumberFormat="1" applyFont="1" applyFill="1" applyBorder="1"/>
    <xf numFmtId="0" fontId="1" fillId="0" borderId="17" xfId="0" applyFont="1" applyBorder="1" applyAlignment="1">
      <alignment horizontal="center"/>
    </xf>
    <xf numFmtId="4" fontId="1" fillId="24" borderId="17" xfId="0" applyNumberFormat="1" applyFont="1" applyFill="1" applyBorder="1" applyAlignment="1">
      <alignment horizontal="right"/>
    </xf>
    <xf numFmtId="0" fontId="20" fillId="0" borderId="19" xfId="0" applyFont="1" applyBorder="1" applyAlignment="1">
      <alignment horizontal="left"/>
    </xf>
    <xf numFmtId="0" fontId="1" fillId="0" borderId="21" xfId="0" applyFont="1" applyBorder="1"/>
    <xf numFmtId="0" fontId="1" fillId="0" borderId="21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/>
    </xf>
    <xf numFmtId="0" fontId="1" fillId="24" borderId="17" xfId="0" applyFont="1" applyFill="1" applyBorder="1"/>
    <xf numFmtId="4" fontId="1" fillId="0" borderId="13" xfId="0" applyNumberFormat="1" applyFont="1" applyBorder="1"/>
    <xf numFmtId="4" fontId="1" fillId="0" borderId="10" xfId="0" applyNumberFormat="1" applyFont="1" applyBorder="1"/>
    <xf numFmtId="4" fontId="20" fillId="24" borderId="16" xfId="0" applyNumberFormat="1" applyFont="1" applyFill="1" applyBorder="1" applyAlignment="1">
      <alignment horizontal="right"/>
    </xf>
    <xf numFmtId="0" fontId="20" fillId="0" borderId="22" xfId="0" applyFont="1" applyBorder="1"/>
    <xf numFmtId="0" fontId="1" fillId="0" borderId="16" xfId="0" applyFont="1" applyBorder="1"/>
    <xf numFmtId="0" fontId="1" fillId="0" borderId="19" xfId="0" applyFont="1" applyBorder="1"/>
    <xf numFmtId="0" fontId="1" fillId="0" borderId="18" xfId="0" applyFont="1" applyBorder="1"/>
    <xf numFmtId="0" fontId="1" fillId="0" borderId="23" xfId="0" applyFont="1" applyBorder="1"/>
    <xf numFmtId="0" fontId="20" fillId="0" borderId="10" xfId="0" applyFont="1" applyBorder="1" applyAlignment="1">
      <alignment horizontal="left"/>
    </xf>
    <xf numFmtId="0" fontId="20" fillId="0" borderId="18" xfId="0" applyFont="1" applyBorder="1"/>
    <xf numFmtId="0" fontId="20" fillId="0" borderId="23" xfId="0" applyFont="1" applyBorder="1"/>
    <xf numFmtId="14" fontId="20" fillId="0" borderId="10" xfId="0" applyNumberFormat="1" applyFont="1" applyFill="1" applyBorder="1"/>
    <xf numFmtId="0" fontId="20" fillId="0" borderId="10" xfId="0" applyFont="1" applyFill="1" applyBorder="1"/>
    <xf numFmtId="0" fontId="20" fillId="0" borderId="19" xfId="0" applyFont="1" applyBorder="1"/>
    <xf numFmtId="0" fontId="20" fillId="0" borderId="21" xfId="0" applyFont="1" applyBorder="1"/>
    <xf numFmtId="0" fontId="20" fillId="0" borderId="16" xfId="0" applyFont="1" applyBorder="1"/>
    <xf numFmtId="4" fontId="20" fillId="0" borderId="13" xfId="39" applyNumberFormat="1" applyFont="1" applyFill="1" applyBorder="1" applyAlignment="1" applyProtection="1">
      <alignment/>
      <protection/>
    </xf>
    <xf numFmtId="0" fontId="20" fillId="0" borderId="13" xfId="0" applyFont="1" applyBorder="1"/>
    <xf numFmtId="2" fontId="1" fillId="0" borderId="13" xfId="52" applyNumberFormat="1" applyFont="1" applyFill="1" applyBorder="1" applyAlignment="1">
      <alignment horizontal="right"/>
      <protection/>
    </xf>
    <xf numFmtId="2" fontId="1" fillId="0" borderId="13" xfId="0" applyNumberFormat="1" applyFont="1" applyFill="1" applyBorder="1" applyAlignment="1">
      <alignment horizontal="right"/>
    </xf>
    <xf numFmtId="2" fontId="20" fillId="0" borderId="13" xfId="0" applyNumberFormat="1" applyFont="1" applyFill="1" applyBorder="1" applyAlignment="1">
      <alignment horizontal="right"/>
    </xf>
    <xf numFmtId="4" fontId="1" fillId="24" borderId="24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" fontId="20" fillId="0" borderId="14" xfId="0" applyNumberFormat="1" applyFont="1" applyBorder="1"/>
    <xf numFmtId="0" fontId="1" fillId="0" borderId="13" xfId="0" applyFont="1" applyBorder="1" applyAlignment="1">
      <alignment horizontal="center" vertical="center"/>
    </xf>
    <xf numFmtId="0" fontId="20" fillId="0" borderId="11" xfId="0" applyFont="1" applyBorder="1"/>
    <xf numFmtId="4" fontId="1" fillId="0" borderId="11" xfId="0" applyNumberFormat="1" applyFont="1" applyBorder="1"/>
    <xf numFmtId="4" fontId="20" fillId="0" borderId="11" xfId="0" applyNumberFormat="1" applyFont="1" applyBorder="1"/>
    <xf numFmtId="0" fontId="20" fillId="0" borderId="20" xfId="0" applyFont="1" applyBorder="1" applyAlignment="1">
      <alignment horizontal="left"/>
    </xf>
    <xf numFmtId="4" fontId="1" fillId="0" borderId="17" xfId="0" applyNumberFormat="1" applyFont="1" applyBorder="1"/>
    <xf numFmtId="0" fontId="20" fillId="25" borderId="13" xfId="0" applyFont="1" applyFill="1" applyBorder="1" applyAlignment="1">
      <alignment horizontal="center"/>
    </xf>
    <xf numFmtId="0" fontId="1" fillId="25" borderId="13" xfId="0" applyFont="1" applyFill="1" applyBorder="1"/>
    <xf numFmtId="4" fontId="0" fillId="25" borderId="13" xfId="0" applyNumberFormat="1" applyFont="1" applyFill="1" applyBorder="1" applyAlignment="1">
      <alignment horizontal="right"/>
    </xf>
    <xf numFmtId="4" fontId="1" fillId="25" borderId="13" xfId="0" applyNumberFormat="1" applyFont="1" applyFill="1" applyBorder="1"/>
    <xf numFmtId="0" fontId="1" fillId="24" borderId="0" xfId="0" applyFont="1" applyFill="1" applyBorder="1" applyAlignment="1">
      <alignment horizontal="right"/>
    </xf>
    <xf numFmtId="0" fontId="1" fillId="24" borderId="20" xfId="0" applyFont="1" applyFill="1" applyBorder="1" applyAlignment="1">
      <alignment horizontal="right"/>
    </xf>
    <xf numFmtId="49" fontId="20" fillId="24" borderId="11" xfId="0" applyNumberFormat="1" applyFont="1" applyFill="1" applyBorder="1" applyAlignment="1">
      <alignment horizontal="right"/>
    </xf>
    <xf numFmtId="4" fontId="1" fillId="24" borderId="11" xfId="0" applyNumberFormat="1" applyFont="1" applyFill="1" applyBorder="1" applyAlignment="1">
      <alignment horizontal="right"/>
    </xf>
    <xf numFmtId="4" fontId="20" fillId="24" borderId="11" xfId="0" applyNumberFormat="1" applyFont="1" applyFill="1" applyBorder="1" applyAlignment="1">
      <alignment horizontal="right"/>
    </xf>
    <xf numFmtId="0" fontId="1" fillId="24" borderId="15" xfId="0" applyFont="1" applyFill="1" applyBorder="1" applyAlignment="1">
      <alignment horizontal="right"/>
    </xf>
    <xf numFmtId="49" fontId="1" fillId="24" borderId="23" xfId="0" applyNumberFormat="1" applyFont="1" applyFill="1" applyBorder="1" applyAlignment="1">
      <alignment horizontal="right"/>
    </xf>
    <xf numFmtId="4" fontId="20" fillId="24" borderId="13" xfId="0" applyNumberFormat="1" applyFont="1" applyFill="1" applyBorder="1" applyAlignment="1">
      <alignment horizontal="right"/>
    </xf>
    <xf numFmtId="4" fontId="1" fillId="24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4" fontId="1" fillId="0" borderId="16" xfId="0" applyNumberFormat="1" applyFont="1" applyBorder="1"/>
    <xf numFmtId="0" fontId="1" fillId="0" borderId="17" xfId="0" applyFont="1" applyBorder="1"/>
    <xf numFmtId="4" fontId="20" fillId="0" borderId="16" xfId="0" applyNumberFormat="1" applyFont="1" applyBorder="1"/>
    <xf numFmtId="14" fontId="1" fillId="0" borderId="0" xfId="0" applyNumberFormat="1" applyFont="1" applyFill="1"/>
    <xf numFmtId="14" fontId="1" fillId="0" borderId="0" xfId="0" applyNumberFormat="1" applyFont="1"/>
    <xf numFmtId="4" fontId="20" fillId="0" borderId="16" xfId="39" applyNumberFormat="1" applyFont="1" applyFill="1" applyBorder="1" applyAlignment="1" applyProtection="1">
      <alignment/>
      <protection/>
    </xf>
    <xf numFmtId="4" fontId="1" fillId="0" borderId="16" xfId="39" applyNumberFormat="1" applyFont="1" applyFill="1" applyBorder="1" applyAlignment="1" applyProtection="1">
      <alignment/>
      <protection/>
    </xf>
    <xf numFmtId="4" fontId="20" fillId="0" borderId="21" xfId="0" applyNumberFormat="1" applyFont="1" applyBorder="1"/>
    <xf numFmtId="0" fontId="25" fillId="0" borderId="0" xfId="0" applyFont="1"/>
    <xf numFmtId="0" fontId="1" fillId="25" borderId="13" xfId="0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2" fontId="20" fillId="25" borderId="13" xfId="53" applyNumberFormat="1" applyFont="1" applyFill="1" applyBorder="1" applyAlignment="1">
      <alignment horizontal="right"/>
      <protection/>
    </xf>
    <xf numFmtId="0" fontId="1" fillId="25" borderId="20" xfId="0" applyFont="1" applyFill="1" applyBorder="1" applyAlignment="1">
      <alignment horizontal="center"/>
    </xf>
    <xf numFmtId="0" fontId="1" fillId="0" borderId="23" xfId="0" applyFont="1" applyFill="1" applyBorder="1"/>
    <xf numFmtId="0" fontId="20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49" fontId="20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1" fillId="0" borderId="11" xfId="0" applyFont="1" applyBorder="1"/>
    <xf numFmtId="4" fontId="1" fillId="0" borderId="11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/>
    </xf>
    <xf numFmtId="0" fontId="0" fillId="25" borderId="13" xfId="0" applyFont="1" applyFill="1" applyBorder="1" applyAlignment="1">
      <alignment horizontal="left"/>
    </xf>
    <xf numFmtId="0" fontId="20" fillId="25" borderId="16" xfId="0" applyFont="1" applyFill="1" applyBorder="1" applyAlignment="1">
      <alignment horizontal="center"/>
    </xf>
    <xf numFmtId="49" fontId="0" fillId="25" borderId="13" xfId="0" applyNumberFormat="1" applyFill="1" applyBorder="1" applyAlignment="1">
      <alignment horizontal="center"/>
    </xf>
    <xf numFmtId="4" fontId="1" fillId="25" borderId="13" xfId="0" applyNumberFormat="1" applyFont="1" applyFill="1" applyBorder="1" applyAlignment="1">
      <alignment horizontal="right"/>
    </xf>
    <xf numFmtId="4" fontId="20" fillId="25" borderId="13" xfId="0" applyNumberFormat="1" applyFont="1" applyFill="1" applyBorder="1" applyAlignment="1">
      <alignment horizontal="right"/>
    </xf>
    <xf numFmtId="2" fontId="20" fillId="25" borderId="13" xfId="0" applyNumberFormat="1" applyFont="1" applyFill="1" applyBorder="1" applyAlignment="1">
      <alignment horizontal="right"/>
    </xf>
    <xf numFmtId="0" fontId="0" fillId="25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13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4" fontId="1" fillId="0" borderId="23" xfId="0" applyNumberFormat="1" applyFont="1" applyBorder="1"/>
    <xf numFmtId="4" fontId="20" fillId="0" borderId="23" xfId="0" applyNumberFormat="1" applyFont="1" applyBorder="1"/>
    <xf numFmtId="4" fontId="1" fillId="0" borderId="23" xfId="0" applyNumberFormat="1" applyFont="1" applyFill="1" applyBorder="1"/>
    <xf numFmtId="0" fontId="0" fillId="25" borderId="13" xfId="0" applyFill="1" applyBorder="1" applyAlignment="1">
      <alignment horizontal="center"/>
    </xf>
    <xf numFmtId="4" fontId="20" fillId="25" borderId="13" xfId="0" applyNumberFormat="1" applyFont="1" applyFill="1" applyBorder="1"/>
    <xf numFmtId="0" fontId="1" fillId="25" borderId="16" xfId="0" applyFont="1" applyFill="1" applyBorder="1"/>
    <xf numFmtId="2" fontId="1" fillId="25" borderId="13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4" fontId="1" fillId="0" borderId="13" xfId="39" applyNumberFormat="1" applyFont="1" applyFill="1" applyBorder="1" applyAlignment="1" applyProtection="1">
      <alignment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Hypertextový odkaz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7" xfId="51"/>
    <cellStyle name="Normální 8" xfId="52"/>
    <cellStyle name="Normální 9" xfId="53"/>
    <cellStyle name="Poznámka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  <cellStyle name="Normální 5" xfId="68"/>
  </cellStyles>
  <dxfs count="93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pane ySplit="3" topLeftCell="A4" activePane="bottomLeft" state="frozen"/>
      <selection pane="bottomLeft" activeCell="A1" sqref="A1:XFD1048576"/>
    </sheetView>
  </sheetViews>
  <sheetFormatPr defaultColWidth="9.125" defaultRowHeight="12.75"/>
  <cols>
    <col min="1" max="1" width="5.875" style="2" customWidth="1"/>
    <col min="2" max="2" width="81.125" style="2" customWidth="1"/>
    <col min="3" max="3" width="5.625" style="15" customWidth="1"/>
    <col min="4" max="4" width="11.625" style="15" customWidth="1"/>
    <col min="5" max="5" width="7.75390625" style="2" customWidth="1"/>
    <col min="6" max="6" width="10.125" style="2" customWidth="1"/>
    <col min="7" max="7" width="8.625" style="2" customWidth="1"/>
    <col min="8" max="8" width="12.00390625" style="31" customWidth="1"/>
    <col min="9" max="9" width="10.875" style="2" customWidth="1"/>
    <col min="10" max="13" width="11.75390625" style="2" customWidth="1"/>
    <col min="14" max="16384" width="9.125" style="2" customWidth="1"/>
  </cols>
  <sheetData>
    <row r="1" spans="1:10" ht="15">
      <c r="A1" s="18" t="s">
        <v>38</v>
      </c>
      <c r="B1" s="1"/>
      <c r="C1" s="14"/>
      <c r="D1" s="14"/>
      <c r="H1" s="39" t="s">
        <v>41</v>
      </c>
      <c r="I1" s="1"/>
      <c r="J1" s="18"/>
    </row>
    <row r="2" spans="1:10" s="1" customFormat="1" ht="12.75">
      <c r="A2" s="3" t="s">
        <v>0</v>
      </c>
      <c r="B2" s="204" t="s">
        <v>9</v>
      </c>
      <c r="C2" s="3"/>
      <c r="D2" s="3" t="s">
        <v>16</v>
      </c>
      <c r="E2" s="204" t="s">
        <v>1</v>
      </c>
      <c r="F2" s="204" t="s">
        <v>2</v>
      </c>
      <c r="G2" s="204" t="s">
        <v>33</v>
      </c>
      <c r="H2" s="40" t="s">
        <v>3</v>
      </c>
      <c r="I2" s="3" t="s">
        <v>11</v>
      </c>
      <c r="J2" s="3" t="s">
        <v>4</v>
      </c>
    </row>
    <row r="3" spans="1:10" s="1" customFormat="1" ht="12.75">
      <c r="A3" s="4" t="s">
        <v>5</v>
      </c>
      <c r="B3" s="205"/>
      <c r="C3" s="4"/>
      <c r="D3" s="4" t="s">
        <v>17</v>
      </c>
      <c r="E3" s="205"/>
      <c r="F3" s="205"/>
      <c r="G3" s="205"/>
      <c r="H3" s="41" t="s">
        <v>6</v>
      </c>
      <c r="I3" s="4" t="s">
        <v>39</v>
      </c>
      <c r="J3" s="4" t="s">
        <v>6</v>
      </c>
    </row>
    <row r="4" spans="1:10" ht="12.75">
      <c r="A4" s="75" t="s">
        <v>31</v>
      </c>
      <c r="B4" s="27"/>
      <c r="C4" s="76"/>
      <c r="D4" s="76"/>
      <c r="E4" s="76"/>
      <c r="F4" s="76"/>
      <c r="G4" s="76"/>
      <c r="H4" s="77"/>
      <c r="I4" s="78"/>
      <c r="J4" s="95"/>
    </row>
    <row r="5" spans="1:10" ht="12.75">
      <c r="A5" s="97"/>
      <c r="B5" s="98" t="s">
        <v>32</v>
      </c>
      <c r="C5" s="99"/>
      <c r="D5" s="99"/>
      <c r="E5" s="99"/>
      <c r="F5" s="99"/>
      <c r="G5" s="99"/>
      <c r="H5" s="100"/>
      <c r="I5" s="101"/>
      <c r="J5" s="102"/>
    </row>
    <row r="6" spans="1:10" ht="12.75">
      <c r="A6" s="5"/>
      <c r="B6" s="9"/>
      <c r="C6" s="6"/>
      <c r="D6" s="6"/>
      <c r="E6" s="6"/>
      <c r="F6" s="6"/>
      <c r="G6" s="6"/>
      <c r="H6" s="64"/>
      <c r="I6" s="65"/>
      <c r="J6" s="95"/>
    </row>
    <row r="7" spans="1:10" ht="12.95" customHeight="1">
      <c r="A7" s="5" t="s">
        <v>18</v>
      </c>
      <c r="B7" s="9"/>
      <c r="C7" s="6"/>
      <c r="D7" s="6"/>
      <c r="E7" s="11"/>
      <c r="F7" s="9"/>
      <c r="G7" s="9"/>
      <c r="H7" s="10"/>
      <c r="I7" s="10"/>
      <c r="J7" s="96"/>
    </row>
    <row r="8" spans="1:10" ht="12.95" customHeight="1">
      <c r="A8" s="207" t="s">
        <v>7</v>
      </c>
      <c r="B8" s="56" t="s">
        <v>74</v>
      </c>
      <c r="C8" s="36"/>
      <c r="D8" s="37" t="s">
        <v>32</v>
      </c>
      <c r="E8" s="44">
        <v>5311</v>
      </c>
      <c r="F8" s="44">
        <v>5011</v>
      </c>
      <c r="G8" s="45" t="s">
        <v>40</v>
      </c>
      <c r="H8" s="46">
        <v>8927</v>
      </c>
      <c r="I8" s="34">
        <v>-32</v>
      </c>
      <c r="J8" s="33">
        <f>H8+I8</f>
        <v>8895</v>
      </c>
    </row>
    <row r="9" spans="1:11" ht="12.95" customHeight="1">
      <c r="A9" s="209"/>
      <c r="B9" s="56" t="s">
        <v>74</v>
      </c>
      <c r="C9" s="36"/>
      <c r="D9" s="37" t="s">
        <v>32</v>
      </c>
      <c r="E9" s="37">
        <v>5311</v>
      </c>
      <c r="F9" s="37">
        <v>5192</v>
      </c>
      <c r="G9" s="43" t="s">
        <v>40</v>
      </c>
      <c r="H9" s="46">
        <v>50</v>
      </c>
      <c r="I9" s="34">
        <v>32</v>
      </c>
      <c r="J9" s="33">
        <f aca="true" t="shared" si="0" ref="J9:J21">H9+I9</f>
        <v>82</v>
      </c>
      <c r="K9" s="9"/>
    </row>
    <row r="10" spans="1:11" ht="12.95" customHeight="1">
      <c r="A10" s="209"/>
      <c r="B10" s="38" t="s">
        <v>73</v>
      </c>
      <c r="C10" s="36"/>
      <c r="D10" s="37" t="s">
        <v>32</v>
      </c>
      <c r="E10" s="37">
        <v>5311</v>
      </c>
      <c r="F10" s="37">
        <v>5137</v>
      </c>
      <c r="G10" s="43" t="s">
        <v>40</v>
      </c>
      <c r="H10" s="46">
        <v>188</v>
      </c>
      <c r="I10" s="34">
        <v>-77</v>
      </c>
      <c r="J10" s="33">
        <f t="shared" si="0"/>
        <v>111</v>
      </c>
      <c r="K10" s="9"/>
    </row>
    <row r="11" spans="1:11" ht="12.95" customHeight="1">
      <c r="A11" s="209"/>
      <c r="B11" s="38" t="s">
        <v>73</v>
      </c>
      <c r="C11" s="36"/>
      <c r="D11" s="37" t="s">
        <v>32</v>
      </c>
      <c r="E11" s="37">
        <v>5311</v>
      </c>
      <c r="F11" s="37">
        <v>5169</v>
      </c>
      <c r="G11" s="43" t="s">
        <v>40</v>
      </c>
      <c r="H11" s="46">
        <v>152</v>
      </c>
      <c r="I11" s="34">
        <v>77</v>
      </c>
      <c r="J11" s="33">
        <f t="shared" si="0"/>
        <v>229</v>
      </c>
      <c r="K11" s="9"/>
    </row>
    <row r="12" spans="1:11" ht="12.95" customHeight="1">
      <c r="A12" s="206" t="s">
        <v>10</v>
      </c>
      <c r="B12" s="42" t="s">
        <v>72</v>
      </c>
      <c r="C12" s="36" t="s">
        <v>32</v>
      </c>
      <c r="D12" s="37"/>
      <c r="E12" s="37">
        <v>3319</v>
      </c>
      <c r="F12" s="37">
        <v>5169</v>
      </c>
      <c r="G12" s="43" t="s">
        <v>32</v>
      </c>
      <c r="H12" s="46">
        <v>104.9</v>
      </c>
      <c r="I12" s="49">
        <v>-10</v>
      </c>
      <c r="J12" s="33">
        <f t="shared" si="0"/>
        <v>94.9</v>
      </c>
      <c r="K12" s="9"/>
    </row>
    <row r="13" spans="1:11" ht="12.95" customHeight="1">
      <c r="A13" s="206"/>
      <c r="B13" s="140" t="s">
        <v>77</v>
      </c>
      <c r="C13" s="139" t="s">
        <v>62</v>
      </c>
      <c r="D13" s="162"/>
      <c r="E13" s="162">
        <v>3319</v>
      </c>
      <c r="F13" s="162">
        <v>5175</v>
      </c>
      <c r="G13" s="163" t="s">
        <v>32</v>
      </c>
      <c r="H13" s="141">
        <v>0</v>
      </c>
      <c r="I13" s="164">
        <v>10</v>
      </c>
      <c r="J13" s="142">
        <f t="shared" si="0"/>
        <v>10</v>
      </c>
      <c r="K13" s="9"/>
    </row>
    <row r="14" spans="1:11" ht="12.95" customHeight="1">
      <c r="A14" s="206" t="s">
        <v>21</v>
      </c>
      <c r="B14" s="42" t="s">
        <v>87</v>
      </c>
      <c r="C14" s="36" t="s">
        <v>32</v>
      </c>
      <c r="D14" s="43" t="s">
        <v>32</v>
      </c>
      <c r="E14" s="37">
        <v>3113</v>
      </c>
      <c r="F14" s="37">
        <v>5164</v>
      </c>
      <c r="G14" s="43" t="s">
        <v>32</v>
      </c>
      <c r="H14" s="46">
        <v>20</v>
      </c>
      <c r="I14" s="49">
        <v>-9</v>
      </c>
      <c r="J14" s="33">
        <f t="shared" si="0"/>
        <v>11</v>
      </c>
      <c r="K14" s="9"/>
    </row>
    <row r="15" spans="1:11" ht="12.95" customHeight="1">
      <c r="A15" s="206"/>
      <c r="B15" s="42" t="s">
        <v>88</v>
      </c>
      <c r="C15" s="36" t="s">
        <v>32</v>
      </c>
      <c r="D15" s="43" t="s">
        <v>32</v>
      </c>
      <c r="E15" s="37">
        <v>3113</v>
      </c>
      <c r="F15" s="37">
        <v>5175</v>
      </c>
      <c r="G15" s="43" t="s">
        <v>32</v>
      </c>
      <c r="H15" s="46">
        <v>35</v>
      </c>
      <c r="I15" s="49">
        <v>9</v>
      </c>
      <c r="J15" s="33">
        <f t="shared" si="0"/>
        <v>44</v>
      </c>
      <c r="K15" s="9"/>
    </row>
    <row r="16" spans="1:11" ht="12.95" customHeight="1">
      <c r="A16" s="85" t="s">
        <v>22</v>
      </c>
      <c r="B16" s="42" t="s">
        <v>71</v>
      </c>
      <c r="C16" s="36"/>
      <c r="D16" s="43"/>
      <c r="E16" s="37">
        <v>3421</v>
      </c>
      <c r="F16" s="37">
        <v>5171</v>
      </c>
      <c r="G16" s="43" t="s">
        <v>36</v>
      </c>
      <c r="H16" s="46">
        <v>1750</v>
      </c>
      <c r="I16" s="49">
        <v>350</v>
      </c>
      <c r="J16" s="33">
        <f t="shared" si="0"/>
        <v>2100</v>
      </c>
      <c r="K16" s="9"/>
    </row>
    <row r="17" spans="1:11" ht="12.95" customHeight="1">
      <c r="A17" s="62" t="s">
        <v>25</v>
      </c>
      <c r="B17" s="140" t="s">
        <v>70</v>
      </c>
      <c r="C17" s="139" t="s">
        <v>62</v>
      </c>
      <c r="D17" s="162"/>
      <c r="E17" s="162">
        <v>3111</v>
      </c>
      <c r="F17" s="165">
        <v>5171</v>
      </c>
      <c r="G17" s="163" t="s">
        <v>42</v>
      </c>
      <c r="H17" s="141">
        <v>0</v>
      </c>
      <c r="I17" s="164">
        <v>60</v>
      </c>
      <c r="J17" s="142">
        <f t="shared" si="0"/>
        <v>60</v>
      </c>
      <c r="K17" s="9"/>
    </row>
    <row r="18" spans="1:10" ht="12.95" customHeight="1">
      <c r="A18" s="86" t="s">
        <v>28</v>
      </c>
      <c r="B18" s="42" t="s">
        <v>69</v>
      </c>
      <c r="C18" s="57"/>
      <c r="D18" s="58"/>
      <c r="E18" s="58">
        <v>2219</v>
      </c>
      <c r="F18" s="58">
        <v>5171</v>
      </c>
      <c r="G18" s="59" t="s">
        <v>43</v>
      </c>
      <c r="H18" s="46">
        <v>550</v>
      </c>
      <c r="I18" s="49">
        <v>31</v>
      </c>
      <c r="J18" s="33">
        <f t="shared" si="0"/>
        <v>581</v>
      </c>
    </row>
    <row r="19" spans="1:10" ht="12.95" customHeight="1">
      <c r="A19" s="86" t="s">
        <v>29</v>
      </c>
      <c r="B19" s="42" t="s">
        <v>68</v>
      </c>
      <c r="C19" s="57"/>
      <c r="D19" s="58"/>
      <c r="E19" s="58">
        <v>2219</v>
      </c>
      <c r="F19" s="58">
        <v>5171</v>
      </c>
      <c r="G19" s="59" t="s">
        <v>35</v>
      </c>
      <c r="H19" s="46">
        <v>773</v>
      </c>
      <c r="I19" s="49">
        <v>400</v>
      </c>
      <c r="J19" s="33">
        <f t="shared" si="0"/>
        <v>1173</v>
      </c>
    </row>
    <row r="20" spans="1:10" ht="12.95" customHeight="1">
      <c r="A20" s="207" t="s">
        <v>30</v>
      </c>
      <c r="B20" s="42" t="s">
        <v>75</v>
      </c>
      <c r="C20" s="57"/>
      <c r="D20" s="58"/>
      <c r="E20" s="58">
        <v>3412</v>
      </c>
      <c r="F20" s="58">
        <v>5171</v>
      </c>
      <c r="G20" s="59" t="s">
        <v>44</v>
      </c>
      <c r="H20" s="46">
        <v>525</v>
      </c>
      <c r="I20" s="49">
        <v>-100</v>
      </c>
      <c r="J20" s="33">
        <f t="shared" si="0"/>
        <v>425</v>
      </c>
    </row>
    <row r="21" spans="1:10" ht="12.95" customHeight="1">
      <c r="A21" s="208"/>
      <c r="B21" s="42" t="s">
        <v>76</v>
      </c>
      <c r="C21" s="57"/>
      <c r="D21" s="58"/>
      <c r="E21" s="58">
        <v>3412</v>
      </c>
      <c r="F21" s="81">
        <v>5137</v>
      </c>
      <c r="G21" s="82" t="s">
        <v>44</v>
      </c>
      <c r="H21" s="83">
        <v>150</v>
      </c>
      <c r="I21" s="84">
        <v>100</v>
      </c>
      <c r="J21" s="80">
        <f t="shared" si="0"/>
        <v>250</v>
      </c>
    </row>
    <row r="22" spans="1:10" s="7" customFormat="1" ht="12.95" customHeight="1">
      <c r="A22" s="19"/>
      <c r="B22" s="20"/>
      <c r="C22" s="21"/>
      <c r="D22" s="103"/>
      <c r="E22" s="12"/>
      <c r="F22" s="87" t="s">
        <v>8</v>
      </c>
      <c r="G22" s="88"/>
      <c r="H22" s="107">
        <v>0</v>
      </c>
      <c r="I22" s="107">
        <v>0</v>
      </c>
      <c r="J22" s="107">
        <v>0</v>
      </c>
    </row>
    <row r="23" spans="1:10" s="7" customFormat="1" ht="12.95" customHeight="1">
      <c r="A23" s="19"/>
      <c r="B23" s="35" t="s">
        <v>27</v>
      </c>
      <c r="C23" s="21"/>
      <c r="D23" s="21"/>
      <c r="E23" s="104"/>
      <c r="F23" s="90" t="s">
        <v>26</v>
      </c>
      <c r="G23" s="22"/>
      <c r="H23" s="25">
        <f>SUM(H8:H22)</f>
        <v>13224.9</v>
      </c>
      <c r="I23" s="25">
        <f aca="true" t="shared" si="1" ref="I23:J23">SUM(I8:I22)</f>
        <v>841</v>
      </c>
      <c r="J23" s="25">
        <f t="shared" si="1"/>
        <v>14065.9</v>
      </c>
    </row>
    <row r="24" spans="1:10" s="7" customFormat="1" ht="12.95" customHeight="1">
      <c r="A24" s="19"/>
      <c r="B24" s="24"/>
      <c r="C24" s="21"/>
      <c r="D24" s="21"/>
      <c r="E24" s="12"/>
      <c r="F24" s="90" t="s">
        <v>34</v>
      </c>
      <c r="G24" s="22"/>
      <c r="H24" s="25">
        <v>0</v>
      </c>
      <c r="I24" s="25">
        <v>0</v>
      </c>
      <c r="J24" s="25">
        <v>0</v>
      </c>
    </row>
    <row r="25" spans="1:10" ht="12.95" customHeight="1">
      <c r="A25" s="8"/>
      <c r="B25" s="12"/>
      <c r="C25" s="13"/>
      <c r="D25" s="13"/>
      <c r="E25" s="12"/>
      <c r="F25" s="91" t="s">
        <v>15</v>
      </c>
      <c r="G25" s="92"/>
      <c r="H25" s="94">
        <f>H22-H23-H24</f>
        <v>-13224.9</v>
      </c>
      <c r="I25" s="94">
        <f>I22-I23-I24</f>
        <v>-841</v>
      </c>
      <c r="J25" s="25">
        <f>SUM(J22:J24)</f>
        <v>14065.9</v>
      </c>
    </row>
    <row r="26" spans="1:10" ht="12.95" customHeight="1">
      <c r="A26" s="67"/>
      <c r="B26" s="51"/>
      <c r="C26" s="63"/>
      <c r="D26" s="13"/>
      <c r="E26" s="13"/>
      <c r="F26" s="13"/>
      <c r="G26" s="21"/>
      <c r="H26" s="69"/>
      <c r="I26" s="70"/>
      <c r="J26" s="55"/>
    </row>
    <row r="27" spans="1:10" ht="12.95" customHeight="1">
      <c r="A27" s="30" t="s">
        <v>23</v>
      </c>
      <c r="B27" s="51"/>
      <c r="C27" s="52"/>
      <c r="D27" s="52"/>
      <c r="E27" s="53"/>
      <c r="F27" s="51"/>
      <c r="G27" s="51"/>
      <c r="H27" s="54"/>
      <c r="I27" s="54"/>
      <c r="J27" s="55"/>
    </row>
    <row r="28" spans="1:10" ht="12.95" customHeight="1">
      <c r="A28" s="73" t="s">
        <v>7</v>
      </c>
      <c r="B28" s="42" t="s">
        <v>89</v>
      </c>
      <c r="C28" s="37"/>
      <c r="D28" s="37"/>
      <c r="E28" s="37">
        <v>2212</v>
      </c>
      <c r="F28" s="37">
        <v>6121</v>
      </c>
      <c r="G28" s="37">
        <v>8241</v>
      </c>
      <c r="H28" s="33">
        <v>1500</v>
      </c>
      <c r="I28" s="34">
        <v>-350</v>
      </c>
      <c r="J28" s="33">
        <f aca="true" t="shared" si="2" ref="J28:J31">H28+I28</f>
        <v>1150</v>
      </c>
    </row>
    <row r="29" spans="1:10" ht="12.95" customHeight="1">
      <c r="A29" s="73" t="s">
        <v>10</v>
      </c>
      <c r="B29" s="42" t="s">
        <v>90</v>
      </c>
      <c r="C29" s="37"/>
      <c r="D29" s="37"/>
      <c r="E29" s="37">
        <v>3111</v>
      </c>
      <c r="F29" s="37">
        <v>6121</v>
      </c>
      <c r="G29" s="37">
        <v>6292</v>
      </c>
      <c r="H29" s="33">
        <v>11900</v>
      </c>
      <c r="I29" s="34">
        <v>-60</v>
      </c>
      <c r="J29" s="33">
        <f t="shared" si="2"/>
        <v>11840</v>
      </c>
    </row>
    <row r="30" spans="1:10" ht="12.95" customHeight="1">
      <c r="A30" s="73" t="s">
        <v>21</v>
      </c>
      <c r="B30" s="42" t="s">
        <v>91</v>
      </c>
      <c r="C30" s="37"/>
      <c r="D30" s="37"/>
      <c r="E30" s="37">
        <v>3745</v>
      </c>
      <c r="F30" s="37">
        <v>6121</v>
      </c>
      <c r="G30" s="37">
        <v>6217</v>
      </c>
      <c r="H30" s="33">
        <v>3255</v>
      </c>
      <c r="I30" s="34">
        <v>-31</v>
      </c>
      <c r="J30" s="33">
        <f t="shared" si="2"/>
        <v>3224</v>
      </c>
    </row>
    <row r="31" spans="1:10" ht="12.95" customHeight="1">
      <c r="A31" s="73" t="s">
        <v>22</v>
      </c>
      <c r="B31" s="42" t="s">
        <v>92</v>
      </c>
      <c r="C31" s="37"/>
      <c r="D31" s="37"/>
      <c r="E31" s="37">
        <v>3639</v>
      </c>
      <c r="F31" s="37">
        <v>6121</v>
      </c>
      <c r="G31" s="43" t="s">
        <v>46</v>
      </c>
      <c r="H31" s="33">
        <v>1340</v>
      </c>
      <c r="I31" s="34">
        <v>-400</v>
      </c>
      <c r="J31" s="33">
        <f t="shared" si="2"/>
        <v>940</v>
      </c>
    </row>
    <row r="32" spans="1:10" ht="12.95" customHeight="1">
      <c r="A32" s="202" t="s">
        <v>25</v>
      </c>
      <c r="B32" s="68" t="s">
        <v>93</v>
      </c>
      <c r="C32" s="36"/>
      <c r="D32" s="37"/>
      <c r="E32" s="37">
        <v>5311</v>
      </c>
      <c r="F32" s="37">
        <v>6121</v>
      </c>
      <c r="G32" s="43" t="s">
        <v>40</v>
      </c>
      <c r="H32" s="33">
        <v>230</v>
      </c>
      <c r="I32" s="34">
        <v>267</v>
      </c>
      <c r="J32" s="33">
        <f aca="true" t="shared" si="3" ref="J32:J43">H32+I32</f>
        <v>497</v>
      </c>
    </row>
    <row r="33" spans="1:10" ht="12.95" customHeight="1">
      <c r="A33" s="203"/>
      <c r="B33" s="68" t="s">
        <v>93</v>
      </c>
      <c r="C33" s="36"/>
      <c r="D33" s="37"/>
      <c r="E33" s="37">
        <v>5311</v>
      </c>
      <c r="F33" s="37">
        <v>6122</v>
      </c>
      <c r="G33" s="43" t="s">
        <v>40</v>
      </c>
      <c r="H33" s="33">
        <v>3220</v>
      </c>
      <c r="I33" s="34">
        <v>-267</v>
      </c>
      <c r="J33" s="33">
        <f t="shared" si="3"/>
        <v>2953</v>
      </c>
    </row>
    <row r="34" spans="1:10" ht="12.95" customHeight="1">
      <c r="A34" s="73" t="s">
        <v>29</v>
      </c>
      <c r="B34" s="71" t="s">
        <v>94</v>
      </c>
      <c r="C34" s="36" t="s">
        <v>32</v>
      </c>
      <c r="D34" s="37"/>
      <c r="E34" s="37">
        <v>2223</v>
      </c>
      <c r="F34" s="37">
        <v>6121</v>
      </c>
      <c r="G34" s="37">
        <v>8259</v>
      </c>
      <c r="H34" s="33">
        <v>100</v>
      </c>
      <c r="I34" s="34">
        <v>64</v>
      </c>
      <c r="J34" s="33">
        <f t="shared" si="3"/>
        <v>164</v>
      </c>
    </row>
    <row r="35" spans="1:10" ht="12.95" customHeight="1">
      <c r="A35" s="73" t="s">
        <v>30</v>
      </c>
      <c r="B35" s="71" t="s">
        <v>95</v>
      </c>
      <c r="C35" s="36"/>
      <c r="D35" s="37"/>
      <c r="E35" s="37">
        <v>2212</v>
      </c>
      <c r="F35" s="37">
        <v>6121</v>
      </c>
      <c r="G35" s="37">
        <v>8241</v>
      </c>
      <c r="H35" s="33">
        <v>1500</v>
      </c>
      <c r="I35" s="34">
        <v>-64</v>
      </c>
      <c r="J35" s="33">
        <f t="shared" si="3"/>
        <v>1436</v>
      </c>
    </row>
    <row r="36" spans="1:10" ht="12.95" customHeight="1">
      <c r="A36" s="73" t="s">
        <v>37</v>
      </c>
      <c r="B36" s="71" t="s">
        <v>96</v>
      </c>
      <c r="C36" s="36"/>
      <c r="D36" s="37"/>
      <c r="E36" s="37">
        <v>3632</v>
      </c>
      <c r="F36" s="60">
        <v>6122</v>
      </c>
      <c r="G36" s="61">
        <v>8238</v>
      </c>
      <c r="H36" s="47">
        <v>450</v>
      </c>
      <c r="I36" s="50">
        <v>333</v>
      </c>
      <c r="J36" s="33">
        <f t="shared" si="3"/>
        <v>783</v>
      </c>
    </row>
    <row r="37" spans="1:10" ht="12.95" customHeight="1">
      <c r="A37" s="73" t="s">
        <v>50</v>
      </c>
      <c r="B37" s="71" t="s">
        <v>97</v>
      </c>
      <c r="C37" s="36"/>
      <c r="D37" s="37"/>
      <c r="E37" s="37">
        <v>3631</v>
      </c>
      <c r="F37" s="60">
        <v>6121</v>
      </c>
      <c r="G37" s="43" t="s">
        <v>49</v>
      </c>
      <c r="H37" s="47">
        <v>450</v>
      </c>
      <c r="I37" s="50">
        <v>-333</v>
      </c>
      <c r="J37" s="33">
        <f t="shared" si="3"/>
        <v>117</v>
      </c>
    </row>
    <row r="38" spans="1:10" ht="12.95" customHeight="1">
      <c r="A38" s="73" t="s">
        <v>51</v>
      </c>
      <c r="B38" s="71" t="s">
        <v>98</v>
      </c>
      <c r="C38" s="36"/>
      <c r="D38" s="37"/>
      <c r="E38" s="37">
        <v>3113</v>
      </c>
      <c r="F38" s="60">
        <v>6121</v>
      </c>
      <c r="G38" s="61">
        <v>8248</v>
      </c>
      <c r="H38" s="47">
        <v>723</v>
      </c>
      <c r="I38" s="50">
        <v>125</v>
      </c>
      <c r="J38" s="33">
        <f t="shared" si="3"/>
        <v>848</v>
      </c>
    </row>
    <row r="39" spans="1:10" ht="12.95" customHeight="1">
      <c r="A39" s="73" t="s">
        <v>52</v>
      </c>
      <c r="B39" s="71" t="s">
        <v>99</v>
      </c>
      <c r="C39" s="36"/>
      <c r="D39" s="37"/>
      <c r="E39" s="37">
        <v>2212</v>
      </c>
      <c r="F39" s="37">
        <v>6121</v>
      </c>
      <c r="G39" s="37">
        <v>8241</v>
      </c>
      <c r="H39" s="33">
        <v>1500</v>
      </c>
      <c r="I39" s="34">
        <v>-125</v>
      </c>
      <c r="J39" s="33">
        <f t="shared" si="3"/>
        <v>1375</v>
      </c>
    </row>
    <row r="40" spans="1:10" ht="12.95" customHeight="1">
      <c r="A40" s="74" t="s">
        <v>53</v>
      </c>
      <c r="B40" s="71" t="s">
        <v>100</v>
      </c>
      <c r="C40" s="36"/>
      <c r="D40" s="37"/>
      <c r="E40" s="37">
        <v>3412</v>
      </c>
      <c r="F40" s="37">
        <v>6122</v>
      </c>
      <c r="G40" s="37">
        <v>6202</v>
      </c>
      <c r="H40" s="33">
        <v>3677</v>
      </c>
      <c r="I40" s="34">
        <v>330</v>
      </c>
      <c r="J40" s="33">
        <f t="shared" si="3"/>
        <v>4007</v>
      </c>
    </row>
    <row r="41" spans="1:10" ht="12.95" customHeight="1">
      <c r="A41" s="74" t="s">
        <v>54</v>
      </c>
      <c r="B41" s="42" t="s">
        <v>101</v>
      </c>
      <c r="C41" s="36"/>
      <c r="D41" s="37"/>
      <c r="E41" s="37">
        <v>3745</v>
      </c>
      <c r="F41" s="37">
        <v>6121</v>
      </c>
      <c r="G41" s="37">
        <v>6217</v>
      </c>
      <c r="H41" s="33">
        <v>3255</v>
      </c>
      <c r="I41" s="34">
        <v>-330</v>
      </c>
      <c r="J41" s="33">
        <f t="shared" si="3"/>
        <v>2925</v>
      </c>
    </row>
    <row r="42" spans="1:10" ht="12.95" customHeight="1">
      <c r="A42" s="74" t="s">
        <v>55</v>
      </c>
      <c r="B42" s="71" t="s">
        <v>102</v>
      </c>
      <c r="C42" s="28"/>
      <c r="D42" s="28"/>
      <c r="E42" s="28">
        <v>2219</v>
      </c>
      <c r="F42" s="28">
        <v>6121</v>
      </c>
      <c r="G42" s="28">
        <v>6215</v>
      </c>
      <c r="H42" s="105">
        <v>506</v>
      </c>
      <c r="I42" s="16">
        <v>15</v>
      </c>
      <c r="J42" s="33">
        <f aca="true" t="shared" si="4" ref="J42">H42+I42</f>
        <v>521</v>
      </c>
    </row>
    <row r="43" spans="1:10" ht="12.95" customHeight="1">
      <c r="A43" s="74" t="s">
        <v>56</v>
      </c>
      <c r="B43" s="71" t="s">
        <v>99</v>
      </c>
      <c r="C43" s="28"/>
      <c r="D43" s="28"/>
      <c r="E43" s="28">
        <v>2212</v>
      </c>
      <c r="F43" s="66">
        <v>6121</v>
      </c>
      <c r="G43" s="66">
        <v>8241</v>
      </c>
      <c r="H43" s="106">
        <v>1500</v>
      </c>
      <c r="I43" s="79">
        <v>-15</v>
      </c>
      <c r="J43" s="80">
        <f t="shared" si="3"/>
        <v>1485</v>
      </c>
    </row>
    <row r="44" spans="2:10" ht="12.95" customHeight="1">
      <c r="B44" s="72"/>
      <c r="C44" s="6"/>
      <c r="D44" s="6"/>
      <c r="F44" s="87" t="s">
        <v>8</v>
      </c>
      <c r="G44" s="88"/>
      <c r="H44" s="107">
        <v>0</v>
      </c>
      <c r="I44" s="107">
        <v>0</v>
      </c>
      <c r="J44" s="107">
        <v>0</v>
      </c>
    </row>
    <row r="45" spans="2:10" ht="12.95" customHeight="1">
      <c r="B45" s="72"/>
      <c r="C45" s="6"/>
      <c r="D45" s="6"/>
      <c r="F45" s="90" t="s">
        <v>26</v>
      </c>
      <c r="G45" s="22"/>
      <c r="H45" s="25">
        <v>0</v>
      </c>
      <c r="I45" s="25">
        <v>0</v>
      </c>
      <c r="J45" s="25">
        <v>0</v>
      </c>
    </row>
    <row r="46" spans="2:10" ht="12.95" customHeight="1">
      <c r="B46" s="72"/>
      <c r="C46" s="6"/>
      <c r="D46" s="6"/>
      <c r="F46" s="90" t="s">
        <v>34</v>
      </c>
      <c r="G46" s="22"/>
      <c r="H46" s="25">
        <f>SUM(H28:H45)</f>
        <v>35106</v>
      </c>
      <c r="I46" s="25">
        <f>SUM(I28:I43)</f>
        <v>-841</v>
      </c>
      <c r="J46" s="25">
        <f aca="true" t="shared" si="5" ref="J46">SUM(J28:J45)</f>
        <v>34265</v>
      </c>
    </row>
    <row r="47" spans="2:10" ht="12.95" customHeight="1">
      <c r="B47" s="72"/>
      <c r="C47" s="6"/>
      <c r="D47" s="6"/>
      <c r="F47" s="91" t="s">
        <v>15</v>
      </c>
      <c r="G47" s="92"/>
      <c r="H47" s="94">
        <f>H44-H45-H46</f>
        <v>-35106</v>
      </c>
      <c r="I47" s="94">
        <f>I44-I45-I46</f>
        <v>841</v>
      </c>
      <c r="J47" s="23">
        <f>SUM(J44:J46)</f>
        <v>34265</v>
      </c>
    </row>
    <row r="48" spans="2:10" ht="12.95" customHeight="1">
      <c r="B48" s="72"/>
      <c r="C48" s="6"/>
      <c r="D48" s="6"/>
      <c r="E48" s="17"/>
      <c r="F48" s="9"/>
      <c r="G48" s="9"/>
      <c r="H48" s="32"/>
      <c r="I48" s="32"/>
      <c r="J48" s="54"/>
    </row>
    <row r="49" spans="2:10" ht="12.95" customHeight="1">
      <c r="B49" s="72"/>
      <c r="C49" s="6"/>
      <c r="D49" s="6"/>
      <c r="E49" s="108" t="s">
        <v>24</v>
      </c>
      <c r="F49" s="9"/>
      <c r="G49" s="9"/>
      <c r="H49" s="32"/>
      <c r="I49" s="32"/>
      <c r="J49" s="54"/>
    </row>
    <row r="50" spans="5:10" ht="12.95" customHeight="1">
      <c r="E50" s="113" t="s">
        <v>48</v>
      </c>
      <c r="F50" s="114"/>
      <c r="G50" s="115"/>
      <c r="H50" s="116">
        <v>43390</v>
      </c>
      <c r="I50" s="117"/>
      <c r="J50" s="116">
        <v>43397</v>
      </c>
    </row>
    <row r="51" spans="2:10" ht="12.95" customHeight="1">
      <c r="B51" s="17" t="s">
        <v>47</v>
      </c>
      <c r="C51" s="6"/>
      <c r="D51" s="6"/>
      <c r="E51" s="118" t="s">
        <v>12</v>
      </c>
      <c r="F51" s="119"/>
      <c r="G51" s="120"/>
      <c r="H51" s="121">
        <v>465988.39</v>
      </c>
      <c r="I51" s="34">
        <f>0</f>
        <v>0</v>
      </c>
      <c r="J51" s="34">
        <f>H51+I51</f>
        <v>465988.39</v>
      </c>
    </row>
    <row r="52" spans="2:10" ht="12.95" customHeight="1">
      <c r="B52" s="9"/>
      <c r="C52" s="6"/>
      <c r="D52" s="6"/>
      <c r="E52" s="122" t="s">
        <v>14</v>
      </c>
      <c r="F52" s="118"/>
      <c r="G52" s="120"/>
      <c r="H52" s="121">
        <v>357906.47</v>
      </c>
      <c r="I52" s="34">
        <f>I23</f>
        <v>841</v>
      </c>
      <c r="J52" s="34">
        <f>H52+I52</f>
        <v>358747.47</v>
      </c>
    </row>
    <row r="53" spans="2:10" ht="12.95" customHeight="1">
      <c r="B53" s="9"/>
      <c r="C53" s="6"/>
      <c r="D53" s="6"/>
      <c r="E53" s="118" t="s">
        <v>13</v>
      </c>
      <c r="F53" s="119"/>
      <c r="G53" s="120"/>
      <c r="H53" s="121">
        <v>146558.66</v>
      </c>
      <c r="I53" s="34">
        <f>I46</f>
        <v>-841</v>
      </c>
      <c r="J53" s="34">
        <f>H53+I53</f>
        <v>145717.66</v>
      </c>
    </row>
    <row r="54" spans="2:10" ht="12.95" customHeight="1">
      <c r="B54" s="2" t="s">
        <v>45</v>
      </c>
      <c r="E54" s="122" t="s">
        <v>19</v>
      </c>
      <c r="F54" s="122"/>
      <c r="G54" s="122"/>
      <c r="H54" s="34">
        <v>504465.13</v>
      </c>
      <c r="I54" s="34">
        <f>SUM(I52:I53)</f>
        <v>0</v>
      </c>
      <c r="J54" s="34">
        <f>H54-I54</f>
        <v>504465.13</v>
      </c>
    </row>
    <row r="55" spans="5:10" ht="12.95" customHeight="1">
      <c r="E55" s="122" t="s">
        <v>15</v>
      </c>
      <c r="F55" s="118"/>
      <c r="G55" s="120"/>
      <c r="H55" s="34">
        <f>H51-H54</f>
        <v>-38476.73999999999</v>
      </c>
      <c r="I55" s="34">
        <f>I51-I54</f>
        <v>0</v>
      </c>
      <c r="J55" s="34">
        <f>J51-J54</f>
        <v>-38476.73999999999</v>
      </c>
    </row>
    <row r="56" spans="5:10" ht="12.95" customHeight="1">
      <c r="E56" s="118" t="s">
        <v>20</v>
      </c>
      <c r="F56" s="119"/>
      <c r="G56" s="120"/>
      <c r="H56" s="34">
        <v>38476.74</v>
      </c>
      <c r="I56" s="34">
        <v>0</v>
      </c>
      <c r="J56" s="34">
        <f>H56+I56</f>
        <v>38476.74</v>
      </c>
    </row>
    <row r="57" spans="8:10" ht="12.95" customHeight="1">
      <c r="H57" s="48" t="s">
        <v>32</v>
      </c>
      <c r="I57" s="7"/>
      <c r="J57" s="7"/>
    </row>
    <row r="58" ht="12.95" customHeight="1"/>
    <row r="59" ht="12.95" customHeight="1"/>
    <row r="60" ht="12.95" customHeight="1"/>
    <row r="61" ht="12.95" customHeight="1"/>
    <row r="62" ht="12.95" customHeight="1"/>
    <row r="63" ht="12.95" customHeight="1"/>
    <row r="64" ht="12.95" customHeight="1"/>
    <row r="65" ht="12.95" customHeight="1"/>
    <row r="66" ht="12.95" customHeight="1"/>
    <row r="67" ht="12.95" customHeight="1"/>
    <row r="68" ht="12.9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</sheetData>
  <mergeCells count="9">
    <mergeCell ref="A32:A33"/>
    <mergeCell ref="G2:G3"/>
    <mergeCell ref="B2:B3"/>
    <mergeCell ref="A12:A13"/>
    <mergeCell ref="A20:A21"/>
    <mergeCell ref="A8:A11"/>
    <mergeCell ref="A14:A15"/>
    <mergeCell ref="E2:E3"/>
    <mergeCell ref="F2:F3"/>
  </mergeCells>
  <conditionalFormatting sqref="B1:B2">
    <cfRule type="expression" priority="37" dxfId="2" stopIfTrue="1">
      <formula>$L1="Z"</formula>
    </cfRule>
    <cfRule type="expression" priority="38" dxfId="1" stopIfTrue="1">
      <formula>$L1="T"</formula>
    </cfRule>
    <cfRule type="expression" priority="39" dxfId="0" stopIfTrue="1">
      <formula>$L1="Y"</formula>
    </cfRule>
  </conditionalFormatting>
  <conditionalFormatting sqref="B2">
    <cfRule type="expression" priority="34" dxfId="2" stopIfTrue="1">
      <formula>$L2="Z"</formula>
    </cfRule>
    <cfRule type="expression" priority="35" dxfId="1" stopIfTrue="1">
      <formula>$L2="T"</formula>
    </cfRule>
    <cfRule type="expression" priority="36" dxfId="0" stopIfTrue="1">
      <formula>$L2="Y"</formula>
    </cfRule>
  </conditionalFormatting>
  <conditionalFormatting sqref="B1:B2">
    <cfRule type="expression" priority="19" dxfId="2" stopIfTrue="1">
      <formula>$L1="Z"</formula>
    </cfRule>
    <cfRule type="expression" priority="20" dxfId="1" stopIfTrue="1">
      <formula>$L1="T"</formula>
    </cfRule>
    <cfRule type="expression" priority="21" dxfId="0" stopIfTrue="1">
      <formula>$L1="Y"</formula>
    </cfRule>
  </conditionalFormatting>
  <conditionalFormatting sqref="B2">
    <cfRule type="expression" priority="16" dxfId="2" stopIfTrue="1">
      <formula>$L2="Z"</formula>
    </cfRule>
    <cfRule type="expression" priority="17" dxfId="1" stopIfTrue="1">
      <formula>$L2="T"</formula>
    </cfRule>
    <cfRule type="expression" priority="18" dxfId="0" stopIfTrue="1">
      <formula>$L2="Y"</formula>
    </cfRule>
  </conditionalFormatting>
  <conditionalFormatting sqref="H51">
    <cfRule type="expression" priority="10" dxfId="2" stopIfTrue="1">
      <formula>$J51="Z"</formula>
    </cfRule>
    <cfRule type="expression" priority="11" dxfId="1" stopIfTrue="1">
      <formula>$J51="T"</formula>
    </cfRule>
    <cfRule type="expression" priority="12" dxfId="0" stopIfTrue="1">
      <formula>$J51="Y"</formula>
    </cfRule>
  </conditionalFormatting>
  <conditionalFormatting sqref="H52">
    <cfRule type="expression" priority="7" dxfId="2" stopIfTrue="1">
      <formula>$J52="Z"</formula>
    </cfRule>
    <cfRule type="expression" priority="8" dxfId="1" stopIfTrue="1">
      <formula>$J52="T"</formula>
    </cfRule>
    <cfRule type="expression" priority="9" dxfId="0" stopIfTrue="1">
      <formula>$J52="Y"</formula>
    </cfRule>
  </conditionalFormatting>
  <conditionalFormatting sqref="H53">
    <cfRule type="expression" priority="4" dxfId="2" stopIfTrue="1">
      <formula>$J53="Z"</formula>
    </cfRule>
    <cfRule type="expression" priority="5" dxfId="1" stopIfTrue="1">
      <formula>$J53="T"</formula>
    </cfRule>
    <cfRule type="expression" priority="6" dxfId="0" stopIfTrue="1">
      <formula>$J53="Y"</formula>
    </cfRule>
  </conditionalFormatting>
  <conditionalFormatting sqref="C22:D24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54" right="0.35433070866141736" top="0.43" bottom="0.31496062992125984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3">
      <selection activeCell="M26" sqref="M26"/>
    </sheetView>
  </sheetViews>
  <sheetFormatPr defaultColWidth="9.00390625" defaultRowHeight="12.75"/>
  <cols>
    <col min="1" max="1" width="4.625" style="2" customWidth="1"/>
    <col min="2" max="2" width="63.625" style="2" customWidth="1"/>
    <col min="3" max="3" width="4.375" style="15" customWidth="1"/>
    <col min="4" max="4" width="10.125" style="15" customWidth="1"/>
    <col min="5" max="5" width="7.75390625" style="2" customWidth="1"/>
    <col min="6" max="6" width="10.125" style="2" customWidth="1"/>
    <col min="7" max="7" width="9.75390625" style="2" customWidth="1"/>
    <col min="8" max="8" width="12.75390625" style="2" customWidth="1"/>
    <col min="9" max="9" width="10.00390625" style="2" customWidth="1"/>
    <col min="10" max="10" width="12.25390625" style="2" customWidth="1"/>
    <col min="11" max="13" width="11.75390625" style="2" customWidth="1"/>
    <col min="14" max="256" width="9.125" style="2" customWidth="1"/>
    <col min="257" max="257" width="4.625" style="2" customWidth="1"/>
    <col min="258" max="258" width="69.00390625" style="2" customWidth="1"/>
    <col min="259" max="259" width="5.625" style="2" customWidth="1"/>
    <col min="260" max="260" width="10.125" style="2" customWidth="1"/>
    <col min="261" max="261" width="7.75390625" style="2" customWidth="1"/>
    <col min="262" max="262" width="10.125" style="2" customWidth="1"/>
    <col min="263" max="263" width="11.00390625" style="2" customWidth="1"/>
    <col min="264" max="264" width="11.375" style="2" customWidth="1"/>
    <col min="265" max="265" width="10.375" style="2" customWidth="1"/>
    <col min="266" max="269" width="11.75390625" style="2" customWidth="1"/>
    <col min="270" max="512" width="9.125" style="2" customWidth="1"/>
    <col min="513" max="513" width="4.625" style="2" customWidth="1"/>
    <col min="514" max="514" width="69.00390625" style="2" customWidth="1"/>
    <col min="515" max="515" width="5.625" style="2" customWidth="1"/>
    <col min="516" max="516" width="10.125" style="2" customWidth="1"/>
    <col min="517" max="517" width="7.75390625" style="2" customWidth="1"/>
    <col min="518" max="518" width="10.125" style="2" customWidth="1"/>
    <col min="519" max="519" width="11.00390625" style="2" customWidth="1"/>
    <col min="520" max="520" width="11.375" style="2" customWidth="1"/>
    <col min="521" max="521" width="10.375" style="2" customWidth="1"/>
    <col min="522" max="525" width="11.75390625" style="2" customWidth="1"/>
    <col min="526" max="768" width="9.125" style="2" customWidth="1"/>
    <col min="769" max="769" width="4.625" style="2" customWidth="1"/>
    <col min="770" max="770" width="69.00390625" style="2" customWidth="1"/>
    <col min="771" max="771" width="5.625" style="2" customWidth="1"/>
    <col min="772" max="772" width="10.125" style="2" customWidth="1"/>
    <col min="773" max="773" width="7.75390625" style="2" customWidth="1"/>
    <col min="774" max="774" width="10.125" style="2" customWidth="1"/>
    <col min="775" max="775" width="11.00390625" style="2" customWidth="1"/>
    <col min="776" max="776" width="11.375" style="2" customWidth="1"/>
    <col min="777" max="777" width="10.375" style="2" customWidth="1"/>
    <col min="778" max="781" width="11.75390625" style="2" customWidth="1"/>
    <col min="782" max="1024" width="9.125" style="2" customWidth="1"/>
    <col min="1025" max="1025" width="4.625" style="2" customWidth="1"/>
    <col min="1026" max="1026" width="69.00390625" style="2" customWidth="1"/>
    <col min="1027" max="1027" width="5.625" style="2" customWidth="1"/>
    <col min="1028" max="1028" width="10.125" style="2" customWidth="1"/>
    <col min="1029" max="1029" width="7.75390625" style="2" customWidth="1"/>
    <col min="1030" max="1030" width="10.125" style="2" customWidth="1"/>
    <col min="1031" max="1031" width="11.00390625" style="2" customWidth="1"/>
    <col min="1032" max="1032" width="11.375" style="2" customWidth="1"/>
    <col min="1033" max="1033" width="10.375" style="2" customWidth="1"/>
    <col min="1034" max="1037" width="11.75390625" style="2" customWidth="1"/>
    <col min="1038" max="1280" width="9.125" style="2" customWidth="1"/>
    <col min="1281" max="1281" width="4.625" style="2" customWidth="1"/>
    <col min="1282" max="1282" width="69.00390625" style="2" customWidth="1"/>
    <col min="1283" max="1283" width="5.625" style="2" customWidth="1"/>
    <col min="1284" max="1284" width="10.125" style="2" customWidth="1"/>
    <col min="1285" max="1285" width="7.75390625" style="2" customWidth="1"/>
    <col min="1286" max="1286" width="10.125" style="2" customWidth="1"/>
    <col min="1287" max="1287" width="11.00390625" style="2" customWidth="1"/>
    <col min="1288" max="1288" width="11.375" style="2" customWidth="1"/>
    <col min="1289" max="1289" width="10.375" style="2" customWidth="1"/>
    <col min="1290" max="1293" width="11.75390625" style="2" customWidth="1"/>
    <col min="1294" max="1536" width="9.125" style="2" customWidth="1"/>
    <col min="1537" max="1537" width="4.625" style="2" customWidth="1"/>
    <col min="1538" max="1538" width="69.00390625" style="2" customWidth="1"/>
    <col min="1539" max="1539" width="5.625" style="2" customWidth="1"/>
    <col min="1540" max="1540" width="10.125" style="2" customWidth="1"/>
    <col min="1541" max="1541" width="7.75390625" style="2" customWidth="1"/>
    <col min="1542" max="1542" width="10.125" style="2" customWidth="1"/>
    <col min="1543" max="1543" width="11.00390625" style="2" customWidth="1"/>
    <col min="1544" max="1544" width="11.375" style="2" customWidth="1"/>
    <col min="1545" max="1545" width="10.375" style="2" customWidth="1"/>
    <col min="1546" max="1549" width="11.75390625" style="2" customWidth="1"/>
    <col min="1550" max="1792" width="9.125" style="2" customWidth="1"/>
    <col min="1793" max="1793" width="4.625" style="2" customWidth="1"/>
    <col min="1794" max="1794" width="69.00390625" style="2" customWidth="1"/>
    <col min="1795" max="1795" width="5.625" style="2" customWidth="1"/>
    <col min="1796" max="1796" width="10.125" style="2" customWidth="1"/>
    <col min="1797" max="1797" width="7.75390625" style="2" customWidth="1"/>
    <col min="1798" max="1798" width="10.125" style="2" customWidth="1"/>
    <col min="1799" max="1799" width="11.00390625" style="2" customWidth="1"/>
    <col min="1800" max="1800" width="11.375" style="2" customWidth="1"/>
    <col min="1801" max="1801" width="10.375" style="2" customWidth="1"/>
    <col min="1802" max="1805" width="11.75390625" style="2" customWidth="1"/>
    <col min="1806" max="2048" width="9.125" style="2" customWidth="1"/>
    <col min="2049" max="2049" width="4.625" style="2" customWidth="1"/>
    <col min="2050" max="2050" width="69.00390625" style="2" customWidth="1"/>
    <col min="2051" max="2051" width="5.625" style="2" customWidth="1"/>
    <col min="2052" max="2052" width="10.125" style="2" customWidth="1"/>
    <col min="2053" max="2053" width="7.75390625" style="2" customWidth="1"/>
    <col min="2054" max="2054" width="10.125" style="2" customWidth="1"/>
    <col min="2055" max="2055" width="11.00390625" style="2" customWidth="1"/>
    <col min="2056" max="2056" width="11.375" style="2" customWidth="1"/>
    <col min="2057" max="2057" width="10.375" style="2" customWidth="1"/>
    <col min="2058" max="2061" width="11.75390625" style="2" customWidth="1"/>
    <col min="2062" max="2304" width="9.125" style="2" customWidth="1"/>
    <col min="2305" max="2305" width="4.625" style="2" customWidth="1"/>
    <col min="2306" max="2306" width="69.00390625" style="2" customWidth="1"/>
    <col min="2307" max="2307" width="5.625" style="2" customWidth="1"/>
    <col min="2308" max="2308" width="10.125" style="2" customWidth="1"/>
    <col min="2309" max="2309" width="7.75390625" style="2" customWidth="1"/>
    <col min="2310" max="2310" width="10.125" style="2" customWidth="1"/>
    <col min="2311" max="2311" width="11.00390625" style="2" customWidth="1"/>
    <col min="2312" max="2312" width="11.375" style="2" customWidth="1"/>
    <col min="2313" max="2313" width="10.375" style="2" customWidth="1"/>
    <col min="2314" max="2317" width="11.75390625" style="2" customWidth="1"/>
    <col min="2318" max="2560" width="9.125" style="2" customWidth="1"/>
    <col min="2561" max="2561" width="4.625" style="2" customWidth="1"/>
    <col min="2562" max="2562" width="69.00390625" style="2" customWidth="1"/>
    <col min="2563" max="2563" width="5.625" style="2" customWidth="1"/>
    <col min="2564" max="2564" width="10.125" style="2" customWidth="1"/>
    <col min="2565" max="2565" width="7.75390625" style="2" customWidth="1"/>
    <col min="2566" max="2566" width="10.125" style="2" customWidth="1"/>
    <col min="2567" max="2567" width="11.00390625" style="2" customWidth="1"/>
    <col min="2568" max="2568" width="11.375" style="2" customWidth="1"/>
    <col min="2569" max="2569" width="10.375" style="2" customWidth="1"/>
    <col min="2570" max="2573" width="11.75390625" style="2" customWidth="1"/>
    <col min="2574" max="2816" width="9.125" style="2" customWidth="1"/>
    <col min="2817" max="2817" width="4.625" style="2" customWidth="1"/>
    <col min="2818" max="2818" width="69.00390625" style="2" customWidth="1"/>
    <col min="2819" max="2819" width="5.625" style="2" customWidth="1"/>
    <col min="2820" max="2820" width="10.125" style="2" customWidth="1"/>
    <col min="2821" max="2821" width="7.75390625" style="2" customWidth="1"/>
    <col min="2822" max="2822" width="10.125" style="2" customWidth="1"/>
    <col min="2823" max="2823" width="11.00390625" style="2" customWidth="1"/>
    <col min="2824" max="2824" width="11.375" style="2" customWidth="1"/>
    <col min="2825" max="2825" width="10.375" style="2" customWidth="1"/>
    <col min="2826" max="2829" width="11.75390625" style="2" customWidth="1"/>
    <col min="2830" max="3072" width="9.125" style="2" customWidth="1"/>
    <col min="3073" max="3073" width="4.625" style="2" customWidth="1"/>
    <col min="3074" max="3074" width="69.00390625" style="2" customWidth="1"/>
    <col min="3075" max="3075" width="5.625" style="2" customWidth="1"/>
    <col min="3076" max="3076" width="10.125" style="2" customWidth="1"/>
    <col min="3077" max="3077" width="7.75390625" style="2" customWidth="1"/>
    <col min="3078" max="3078" width="10.125" style="2" customWidth="1"/>
    <col min="3079" max="3079" width="11.00390625" style="2" customWidth="1"/>
    <col min="3080" max="3080" width="11.375" style="2" customWidth="1"/>
    <col min="3081" max="3081" width="10.375" style="2" customWidth="1"/>
    <col min="3082" max="3085" width="11.75390625" style="2" customWidth="1"/>
    <col min="3086" max="3328" width="9.125" style="2" customWidth="1"/>
    <col min="3329" max="3329" width="4.625" style="2" customWidth="1"/>
    <col min="3330" max="3330" width="69.00390625" style="2" customWidth="1"/>
    <col min="3331" max="3331" width="5.625" style="2" customWidth="1"/>
    <col min="3332" max="3332" width="10.125" style="2" customWidth="1"/>
    <col min="3333" max="3333" width="7.75390625" style="2" customWidth="1"/>
    <col min="3334" max="3334" width="10.125" style="2" customWidth="1"/>
    <col min="3335" max="3335" width="11.00390625" style="2" customWidth="1"/>
    <col min="3336" max="3336" width="11.375" style="2" customWidth="1"/>
    <col min="3337" max="3337" width="10.375" style="2" customWidth="1"/>
    <col min="3338" max="3341" width="11.75390625" style="2" customWidth="1"/>
    <col min="3342" max="3584" width="9.125" style="2" customWidth="1"/>
    <col min="3585" max="3585" width="4.625" style="2" customWidth="1"/>
    <col min="3586" max="3586" width="69.00390625" style="2" customWidth="1"/>
    <col min="3587" max="3587" width="5.625" style="2" customWidth="1"/>
    <col min="3588" max="3588" width="10.125" style="2" customWidth="1"/>
    <col min="3589" max="3589" width="7.75390625" style="2" customWidth="1"/>
    <col min="3590" max="3590" width="10.125" style="2" customWidth="1"/>
    <col min="3591" max="3591" width="11.00390625" style="2" customWidth="1"/>
    <col min="3592" max="3592" width="11.375" style="2" customWidth="1"/>
    <col min="3593" max="3593" width="10.375" style="2" customWidth="1"/>
    <col min="3594" max="3597" width="11.75390625" style="2" customWidth="1"/>
    <col min="3598" max="3840" width="9.125" style="2" customWidth="1"/>
    <col min="3841" max="3841" width="4.625" style="2" customWidth="1"/>
    <col min="3842" max="3842" width="69.00390625" style="2" customWidth="1"/>
    <col min="3843" max="3843" width="5.625" style="2" customWidth="1"/>
    <col min="3844" max="3844" width="10.125" style="2" customWidth="1"/>
    <col min="3845" max="3845" width="7.75390625" style="2" customWidth="1"/>
    <col min="3846" max="3846" width="10.125" style="2" customWidth="1"/>
    <col min="3847" max="3847" width="11.00390625" style="2" customWidth="1"/>
    <col min="3848" max="3848" width="11.375" style="2" customWidth="1"/>
    <col min="3849" max="3849" width="10.375" style="2" customWidth="1"/>
    <col min="3850" max="3853" width="11.75390625" style="2" customWidth="1"/>
    <col min="3854" max="4096" width="9.125" style="2" customWidth="1"/>
    <col min="4097" max="4097" width="4.625" style="2" customWidth="1"/>
    <col min="4098" max="4098" width="69.00390625" style="2" customWidth="1"/>
    <col min="4099" max="4099" width="5.625" style="2" customWidth="1"/>
    <col min="4100" max="4100" width="10.125" style="2" customWidth="1"/>
    <col min="4101" max="4101" width="7.75390625" style="2" customWidth="1"/>
    <col min="4102" max="4102" width="10.125" style="2" customWidth="1"/>
    <col min="4103" max="4103" width="11.00390625" style="2" customWidth="1"/>
    <col min="4104" max="4104" width="11.375" style="2" customWidth="1"/>
    <col min="4105" max="4105" width="10.375" style="2" customWidth="1"/>
    <col min="4106" max="4109" width="11.75390625" style="2" customWidth="1"/>
    <col min="4110" max="4352" width="9.125" style="2" customWidth="1"/>
    <col min="4353" max="4353" width="4.625" style="2" customWidth="1"/>
    <col min="4354" max="4354" width="69.00390625" style="2" customWidth="1"/>
    <col min="4355" max="4355" width="5.625" style="2" customWidth="1"/>
    <col min="4356" max="4356" width="10.125" style="2" customWidth="1"/>
    <col min="4357" max="4357" width="7.75390625" style="2" customWidth="1"/>
    <col min="4358" max="4358" width="10.125" style="2" customWidth="1"/>
    <col min="4359" max="4359" width="11.00390625" style="2" customWidth="1"/>
    <col min="4360" max="4360" width="11.375" style="2" customWidth="1"/>
    <col min="4361" max="4361" width="10.375" style="2" customWidth="1"/>
    <col min="4362" max="4365" width="11.75390625" style="2" customWidth="1"/>
    <col min="4366" max="4608" width="9.125" style="2" customWidth="1"/>
    <col min="4609" max="4609" width="4.625" style="2" customWidth="1"/>
    <col min="4610" max="4610" width="69.00390625" style="2" customWidth="1"/>
    <col min="4611" max="4611" width="5.625" style="2" customWidth="1"/>
    <col min="4612" max="4612" width="10.125" style="2" customWidth="1"/>
    <col min="4613" max="4613" width="7.75390625" style="2" customWidth="1"/>
    <col min="4614" max="4614" width="10.125" style="2" customWidth="1"/>
    <col min="4615" max="4615" width="11.00390625" style="2" customWidth="1"/>
    <col min="4616" max="4616" width="11.375" style="2" customWidth="1"/>
    <col min="4617" max="4617" width="10.375" style="2" customWidth="1"/>
    <col min="4618" max="4621" width="11.75390625" style="2" customWidth="1"/>
    <col min="4622" max="4864" width="9.125" style="2" customWidth="1"/>
    <col min="4865" max="4865" width="4.625" style="2" customWidth="1"/>
    <col min="4866" max="4866" width="69.00390625" style="2" customWidth="1"/>
    <col min="4867" max="4867" width="5.625" style="2" customWidth="1"/>
    <col min="4868" max="4868" width="10.125" style="2" customWidth="1"/>
    <col min="4869" max="4869" width="7.75390625" style="2" customWidth="1"/>
    <col min="4870" max="4870" width="10.125" style="2" customWidth="1"/>
    <col min="4871" max="4871" width="11.00390625" style="2" customWidth="1"/>
    <col min="4872" max="4872" width="11.375" style="2" customWidth="1"/>
    <col min="4873" max="4873" width="10.375" style="2" customWidth="1"/>
    <col min="4874" max="4877" width="11.75390625" style="2" customWidth="1"/>
    <col min="4878" max="5120" width="9.125" style="2" customWidth="1"/>
    <col min="5121" max="5121" width="4.625" style="2" customWidth="1"/>
    <col min="5122" max="5122" width="69.00390625" style="2" customWidth="1"/>
    <col min="5123" max="5123" width="5.625" style="2" customWidth="1"/>
    <col min="5124" max="5124" width="10.125" style="2" customWidth="1"/>
    <col min="5125" max="5125" width="7.75390625" style="2" customWidth="1"/>
    <col min="5126" max="5126" width="10.125" style="2" customWidth="1"/>
    <col min="5127" max="5127" width="11.00390625" style="2" customWidth="1"/>
    <col min="5128" max="5128" width="11.375" style="2" customWidth="1"/>
    <col min="5129" max="5129" width="10.375" style="2" customWidth="1"/>
    <col min="5130" max="5133" width="11.75390625" style="2" customWidth="1"/>
    <col min="5134" max="5376" width="9.125" style="2" customWidth="1"/>
    <col min="5377" max="5377" width="4.625" style="2" customWidth="1"/>
    <col min="5378" max="5378" width="69.00390625" style="2" customWidth="1"/>
    <col min="5379" max="5379" width="5.625" style="2" customWidth="1"/>
    <col min="5380" max="5380" width="10.125" style="2" customWidth="1"/>
    <col min="5381" max="5381" width="7.75390625" style="2" customWidth="1"/>
    <col min="5382" max="5382" width="10.125" style="2" customWidth="1"/>
    <col min="5383" max="5383" width="11.00390625" style="2" customWidth="1"/>
    <col min="5384" max="5384" width="11.375" style="2" customWidth="1"/>
    <col min="5385" max="5385" width="10.375" style="2" customWidth="1"/>
    <col min="5386" max="5389" width="11.75390625" style="2" customWidth="1"/>
    <col min="5390" max="5632" width="9.125" style="2" customWidth="1"/>
    <col min="5633" max="5633" width="4.625" style="2" customWidth="1"/>
    <col min="5634" max="5634" width="69.00390625" style="2" customWidth="1"/>
    <col min="5635" max="5635" width="5.625" style="2" customWidth="1"/>
    <col min="5636" max="5636" width="10.125" style="2" customWidth="1"/>
    <col min="5637" max="5637" width="7.75390625" style="2" customWidth="1"/>
    <col min="5638" max="5638" width="10.125" style="2" customWidth="1"/>
    <col min="5639" max="5639" width="11.00390625" style="2" customWidth="1"/>
    <col min="5640" max="5640" width="11.375" style="2" customWidth="1"/>
    <col min="5641" max="5641" width="10.375" style="2" customWidth="1"/>
    <col min="5642" max="5645" width="11.75390625" style="2" customWidth="1"/>
    <col min="5646" max="5888" width="9.125" style="2" customWidth="1"/>
    <col min="5889" max="5889" width="4.625" style="2" customWidth="1"/>
    <col min="5890" max="5890" width="69.00390625" style="2" customWidth="1"/>
    <col min="5891" max="5891" width="5.625" style="2" customWidth="1"/>
    <col min="5892" max="5892" width="10.125" style="2" customWidth="1"/>
    <col min="5893" max="5893" width="7.75390625" style="2" customWidth="1"/>
    <col min="5894" max="5894" width="10.125" style="2" customWidth="1"/>
    <col min="5895" max="5895" width="11.00390625" style="2" customWidth="1"/>
    <col min="5896" max="5896" width="11.375" style="2" customWidth="1"/>
    <col min="5897" max="5897" width="10.375" style="2" customWidth="1"/>
    <col min="5898" max="5901" width="11.75390625" style="2" customWidth="1"/>
    <col min="5902" max="6144" width="9.125" style="2" customWidth="1"/>
    <col min="6145" max="6145" width="4.625" style="2" customWidth="1"/>
    <col min="6146" max="6146" width="69.00390625" style="2" customWidth="1"/>
    <col min="6147" max="6147" width="5.625" style="2" customWidth="1"/>
    <col min="6148" max="6148" width="10.125" style="2" customWidth="1"/>
    <col min="6149" max="6149" width="7.75390625" style="2" customWidth="1"/>
    <col min="6150" max="6150" width="10.125" style="2" customWidth="1"/>
    <col min="6151" max="6151" width="11.00390625" style="2" customWidth="1"/>
    <col min="6152" max="6152" width="11.375" style="2" customWidth="1"/>
    <col min="6153" max="6153" width="10.375" style="2" customWidth="1"/>
    <col min="6154" max="6157" width="11.75390625" style="2" customWidth="1"/>
    <col min="6158" max="6400" width="9.125" style="2" customWidth="1"/>
    <col min="6401" max="6401" width="4.625" style="2" customWidth="1"/>
    <col min="6402" max="6402" width="69.00390625" style="2" customWidth="1"/>
    <col min="6403" max="6403" width="5.625" style="2" customWidth="1"/>
    <col min="6404" max="6404" width="10.125" style="2" customWidth="1"/>
    <col min="6405" max="6405" width="7.75390625" style="2" customWidth="1"/>
    <col min="6406" max="6406" width="10.125" style="2" customWidth="1"/>
    <col min="6407" max="6407" width="11.00390625" style="2" customWidth="1"/>
    <col min="6408" max="6408" width="11.375" style="2" customWidth="1"/>
    <col min="6409" max="6409" width="10.375" style="2" customWidth="1"/>
    <col min="6410" max="6413" width="11.75390625" style="2" customWidth="1"/>
    <col min="6414" max="6656" width="9.125" style="2" customWidth="1"/>
    <col min="6657" max="6657" width="4.625" style="2" customWidth="1"/>
    <col min="6658" max="6658" width="69.00390625" style="2" customWidth="1"/>
    <col min="6659" max="6659" width="5.625" style="2" customWidth="1"/>
    <col min="6660" max="6660" width="10.125" style="2" customWidth="1"/>
    <col min="6661" max="6661" width="7.75390625" style="2" customWidth="1"/>
    <col min="6662" max="6662" width="10.125" style="2" customWidth="1"/>
    <col min="6663" max="6663" width="11.00390625" style="2" customWidth="1"/>
    <col min="6664" max="6664" width="11.375" style="2" customWidth="1"/>
    <col min="6665" max="6665" width="10.375" style="2" customWidth="1"/>
    <col min="6666" max="6669" width="11.75390625" style="2" customWidth="1"/>
    <col min="6670" max="6912" width="9.125" style="2" customWidth="1"/>
    <col min="6913" max="6913" width="4.625" style="2" customWidth="1"/>
    <col min="6914" max="6914" width="69.00390625" style="2" customWidth="1"/>
    <col min="6915" max="6915" width="5.625" style="2" customWidth="1"/>
    <col min="6916" max="6916" width="10.125" style="2" customWidth="1"/>
    <col min="6917" max="6917" width="7.75390625" style="2" customWidth="1"/>
    <col min="6918" max="6918" width="10.125" style="2" customWidth="1"/>
    <col min="6919" max="6919" width="11.00390625" style="2" customWidth="1"/>
    <col min="6920" max="6920" width="11.375" style="2" customWidth="1"/>
    <col min="6921" max="6921" width="10.375" style="2" customWidth="1"/>
    <col min="6922" max="6925" width="11.75390625" style="2" customWidth="1"/>
    <col min="6926" max="7168" width="9.125" style="2" customWidth="1"/>
    <col min="7169" max="7169" width="4.625" style="2" customWidth="1"/>
    <col min="7170" max="7170" width="69.00390625" style="2" customWidth="1"/>
    <col min="7171" max="7171" width="5.625" style="2" customWidth="1"/>
    <col min="7172" max="7172" width="10.125" style="2" customWidth="1"/>
    <col min="7173" max="7173" width="7.75390625" style="2" customWidth="1"/>
    <col min="7174" max="7174" width="10.125" style="2" customWidth="1"/>
    <col min="7175" max="7175" width="11.00390625" style="2" customWidth="1"/>
    <col min="7176" max="7176" width="11.375" style="2" customWidth="1"/>
    <col min="7177" max="7177" width="10.375" style="2" customWidth="1"/>
    <col min="7178" max="7181" width="11.75390625" style="2" customWidth="1"/>
    <col min="7182" max="7424" width="9.125" style="2" customWidth="1"/>
    <col min="7425" max="7425" width="4.625" style="2" customWidth="1"/>
    <col min="7426" max="7426" width="69.00390625" style="2" customWidth="1"/>
    <col min="7427" max="7427" width="5.625" style="2" customWidth="1"/>
    <col min="7428" max="7428" width="10.125" style="2" customWidth="1"/>
    <col min="7429" max="7429" width="7.75390625" style="2" customWidth="1"/>
    <col min="7430" max="7430" width="10.125" style="2" customWidth="1"/>
    <col min="7431" max="7431" width="11.00390625" style="2" customWidth="1"/>
    <col min="7432" max="7432" width="11.375" style="2" customWidth="1"/>
    <col min="7433" max="7433" width="10.375" style="2" customWidth="1"/>
    <col min="7434" max="7437" width="11.75390625" style="2" customWidth="1"/>
    <col min="7438" max="7680" width="9.125" style="2" customWidth="1"/>
    <col min="7681" max="7681" width="4.625" style="2" customWidth="1"/>
    <col min="7682" max="7682" width="69.00390625" style="2" customWidth="1"/>
    <col min="7683" max="7683" width="5.625" style="2" customWidth="1"/>
    <col min="7684" max="7684" width="10.125" style="2" customWidth="1"/>
    <col min="7685" max="7685" width="7.75390625" style="2" customWidth="1"/>
    <col min="7686" max="7686" width="10.125" style="2" customWidth="1"/>
    <col min="7687" max="7687" width="11.00390625" style="2" customWidth="1"/>
    <col min="7688" max="7688" width="11.375" style="2" customWidth="1"/>
    <col min="7689" max="7689" width="10.375" style="2" customWidth="1"/>
    <col min="7690" max="7693" width="11.75390625" style="2" customWidth="1"/>
    <col min="7694" max="7936" width="9.125" style="2" customWidth="1"/>
    <col min="7937" max="7937" width="4.625" style="2" customWidth="1"/>
    <col min="7938" max="7938" width="69.00390625" style="2" customWidth="1"/>
    <col min="7939" max="7939" width="5.625" style="2" customWidth="1"/>
    <col min="7940" max="7940" width="10.125" style="2" customWidth="1"/>
    <col min="7941" max="7941" width="7.75390625" style="2" customWidth="1"/>
    <col min="7942" max="7942" width="10.125" style="2" customWidth="1"/>
    <col min="7943" max="7943" width="11.00390625" style="2" customWidth="1"/>
    <col min="7944" max="7944" width="11.375" style="2" customWidth="1"/>
    <col min="7945" max="7945" width="10.375" style="2" customWidth="1"/>
    <col min="7946" max="7949" width="11.75390625" style="2" customWidth="1"/>
    <col min="7950" max="8192" width="9.125" style="2" customWidth="1"/>
    <col min="8193" max="8193" width="4.625" style="2" customWidth="1"/>
    <col min="8194" max="8194" width="69.00390625" style="2" customWidth="1"/>
    <col min="8195" max="8195" width="5.625" style="2" customWidth="1"/>
    <col min="8196" max="8196" width="10.125" style="2" customWidth="1"/>
    <col min="8197" max="8197" width="7.75390625" style="2" customWidth="1"/>
    <col min="8198" max="8198" width="10.125" style="2" customWidth="1"/>
    <col min="8199" max="8199" width="11.00390625" style="2" customWidth="1"/>
    <col min="8200" max="8200" width="11.375" style="2" customWidth="1"/>
    <col min="8201" max="8201" width="10.375" style="2" customWidth="1"/>
    <col min="8202" max="8205" width="11.75390625" style="2" customWidth="1"/>
    <col min="8206" max="8448" width="9.125" style="2" customWidth="1"/>
    <col min="8449" max="8449" width="4.625" style="2" customWidth="1"/>
    <col min="8450" max="8450" width="69.00390625" style="2" customWidth="1"/>
    <col min="8451" max="8451" width="5.625" style="2" customWidth="1"/>
    <col min="8452" max="8452" width="10.125" style="2" customWidth="1"/>
    <col min="8453" max="8453" width="7.75390625" style="2" customWidth="1"/>
    <col min="8454" max="8454" width="10.125" style="2" customWidth="1"/>
    <col min="8455" max="8455" width="11.00390625" style="2" customWidth="1"/>
    <col min="8456" max="8456" width="11.375" style="2" customWidth="1"/>
    <col min="8457" max="8457" width="10.375" style="2" customWidth="1"/>
    <col min="8458" max="8461" width="11.75390625" style="2" customWidth="1"/>
    <col min="8462" max="8704" width="9.125" style="2" customWidth="1"/>
    <col min="8705" max="8705" width="4.625" style="2" customWidth="1"/>
    <col min="8706" max="8706" width="69.00390625" style="2" customWidth="1"/>
    <col min="8707" max="8707" width="5.625" style="2" customWidth="1"/>
    <col min="8708" max="8708" width="10.125" style="2" customWidth="1"/>
    <col min="8709" max="8709" width="7.75390625" style="2" customWidth="1"/>
    <col min="8710" max="8710" width="10.125" style="2" customWidth="1"/>
    <col min="8711" max="8711" width="11.00390625" style="2" customWidth="1"/>
    <col min="8712" max="8712" width="11.375" style="2" customWidth="1"/>
    <col min="8713" max="8713" width="10.375" style="2" customWidth="1"/>
    <col min="8714" max="8717" width="11.75390625" style="2" customWidth="1"/>
    <col min="8718" max="8960" width="9.125" style="2" customWidth="1"/>
    <col min="8961" max="8961" width="4.625" style="2" customWidth="1"/>
    <col min="8962" max="8962" width="69.00390625" style="2" customWidth="1"/>
    <col min="8963" max="8963" width="5.625" style="2" customWidth="1"/>
    <col min="8964" max="8964" width="10.125" style="2" customWidth="1"/>
    <col min="8965" max="8965" width="7.75390625" style="2" customWidth="1"/>
    <col min="8966" max="8966" width="10.125" style="2" customWidth="1"/>
    <col min="8967" max="8967" width="11.00390625" style="2" customWidth="1"/>
    <col min="8968" max="8968" width="11.375" style="2" customWidth="1"/>
    <col min="8969" max="8969" width="10.375" style="2" customWidth="1"/>
    <col min="8970" max="8973" width="11.75390625" style="2" customWidth="1"/>
    <col min="8974" max="9216" width="9.125" style="2" customWidth="1"/>
    <col min="9217" max="9217" width="4.625" style="2" customWidth="1"/>
    <col min="9218" max="9218" width="69.00390625" style="2" customWidth="1"/>
    <col min="9219" max="9219" width="5.625" style="2" customWidth="1"/>
    <col min="9220" max="9220" width="10.125" style="2" customWidth="1"/>
    <col min="9221" max="9221" width="7.75390625" style="2" customWidth="1"/>
    <col min="9222" max="9222" width="10.125" style="2" customWidth="1"/>
    <col min="9223" max="9223" width="11.00390625" style="2" customWidth="1"/>
    <col min="9224" max="9224" width="11.375" style="2" customWidth="1"/>
    <col min="9225" max="9225" width="10.375" style="2" customWidth="1"/>
    <col min="9226" max="9229" width="11.75390625" style="2" customWidth="1"/>
    <col min="9230" max="9472" width="9.125" style="2" customWidth="1"/>
    <col min="9473" max="9473" width="4.625" style="2" customWidth="1"/>
    <col min="9474" max="9474" width="69.00390625" style="2" customWidth="1"/>
    <col min="9475" max="9475" width="5.625" style="2" customWidth="1"/>
    <col min="9476" max="9476" width="10.125" style="2" customWidth="1"/>
    <col min="9477" max="9477" width="7.75390625" style="2" customWidth="1"/>
    <col min="9478" max="9478" width="10.125" style="2" customWidth="1"/>
    <col min="9479" max="9479" width="11.00390625" style="2" customWidth="1"/>
    <col min="9480" max="9480" width="11.375" style="2" customWidth="1"/>
    <col min="9481" max="9481" width="10.375" style="2" customWidth="1"/>
    <col min="9482" max="9485" width="11.75390625" style="2" customWidth="1"/>
    <col min="9486" max="9728" width="9.125" style="2" customWidth="1"/>
    <col min="9729" max="9729" width="4.625" style="2" customWidth="1"/>
    <col min="9730" max="9730" width="69.00390625" style="2" customWidth="1"/>
    <col min="9731" max="9731" width="5.625" style="2" customWidth="1"/>
    <col min="9732" max="9732" width="10.125" style="2" customWidth="1"/>
    <col min="9733" max="9733" width="7.75390625" style="2" customWidth="1"/>
    <col min="9734" max="9734" width="10.125" style="2" customWidth="1"/>
    <col min="9735" max="9735" width="11.00390625" style="2" customWidth="1"/>
    <col min="9736" max="9736" width="11.375" style="2" customWidth="1"/>
    <col min="9737" max="9737" width="10.375" style="2" customWidth="1"/>
    <col min="9738" max="9741" width="11.75390625" style="2" customWidth="1"/>
    <col min="9742" max="9984" width="9.125" style="2" customWidth="1"/>
    <col min="9985" max="9985" width="4.625" style="2" customWidth="1"/>
    <col min="9986" max="9986" width="69.00390625" style="2" customWidth="1"/>
    <col min="9987" max="9987" width="5.625" style="2" customWidth="1"/>
    <col min="9988" max="9988" width="10.125" style="2" customWidth="1"/>
    <col min="9989" max="9989" width="7.75390625" style="2" customWidth="1"/>
    <col min="9990" max="9990" width="10.125" style="2" customWidth="1"/>
    <col min="9991" max="9991" width="11.00390625" style="2" customWidth="1"/>
    <col min="9992" max="9992" width="11.375" style="2" customWidth="1"/>
    <col min="9993" max="9993" width="10.375" style="2" customWidth="1"/>
    <col min="9994" max="9997" width="11.75390625" style="2" customWidth="1"/>
    <col min="9998" max="10240" width="9.125" style="2" customWidth="1"/>
    <col min="10241" max="10241" width="4.625" style="2" customWidth="1"/>
    <col min="10242" max="10242" width="69.00390625" style="2" customWidth="1"/>
    <col min="10243" max="10243" width="5.625" style="2" customWidth="1"/>
    <col min="10244" max="10244" width="10.125" style="2" customWidth="1"/>
    <col min="10245" max="10245" width="7.75390625" style="2" customWidth="1"/>
    <col min="10246" max="10246" width="10.125" style="2" customWidth="1"/>
    <col min="10247" max="10247" width="11.00390625" style="2" customWidth="1"/>
    <col min="10248" max="10248" width="11.375" style="2" customWidth="1"/>
    <col min="10249" max="10249" width="10.375" style="2" customWidth="1"/>
    <col min="10250" max="10253" width="11.75390625" style="2" customWidth="1"/>
    <col min="10254" max="10496" width="9.125" style="2" customWidth="1"/>
    <col min="10497" max="10497" width="4.625" style="2" customWidth="1"/>
    <col min="10498" max="10498" width="69.00390625" style="2" customWidth="1"/>
    <col min="10499" max="10499" width="5.625" style="2" customWidth="1"/>
    <col min="10500" max="10500" width="10.125" style="2" customWidth="1"/>
    <col min="10501" max="10501" width="7.75390625" style="2" customWidth="1"/>
    <col min="10502" max="10502" width="10.125" style="2" customWidth="1"/>
    <col min="10503" max="10503" width="11.00390625" style="2" customWidth="1"/>
    <col min="10504" max="10504" width="11.375" style="2" customWidth="1"/>
    <col min="10505" max="10505" width="10.375" style="2" customWidth="1"/>
    <col min="10506" max="10509" width="11.75390625" style="2" customWidth="1"/>
    <col min="10510" max="10752" width="9.125" style="2" customWidth="1"/>
    <col min="10753" max="10753" width="4.625" style="2" customWidth="1"/>
    <col min="10754" max="10754" width="69.00390625" style="2" customWidth="1"/>
    <col min="10755" max="10755" width="5.625" style="2" customWidth="1"/>
    <col min="10756" max="10756" width="10.125" style="2" customWidth="1"/>
    <col min="10757" max="10757" width="7.75390625" style="2" customWidth="1"/>
    <col min="10758" max="10758" width="10.125" style="2" customWidth="1"/>
    <col min="10759" max="10759" width="11.00390625" style="2" customWidth="1"/>
    <col min="10760" max="10760" width="11.375" style="2" customWidth="1"/>
    <col min="10761" max="10761" width="10.375" style="2" customWidth="1"/>
    <col min="10762" max="10765" width="11.75390625" style="2" customWidth="1"/>
    <col min="10766" max="11008" width="9.125" style="2" customWidth="1"/>
    <col min="11009" max="11009" width="4.625" style="2" customWidth="1"/>
    <col min="11010" max="11010" width="69.00390625" style="2" customWidth="1"/>
    <col min="11011" max="11011" width="5.625" style="2" customWidth="1"/>
    <col min="11012" max="11012" width="10.125" style="2" customWidth="1"/>
    <col min="11013" max="11013" width="7.75390625" style="2" customWidth="1"/>
    <col min="11014" max="11014" width="10.125" style="2" customWidth="1"/>
    <col min="11015" max="11015" width="11.00390625" style="2" customWidth="1"/>
    <col min="11016" max="11016" width="11.375" style="2" customWidth="1"/>
    <col min="11017" max="11017" width="10.375" style="2" customWidth="1"/>
    <col min="11018" max="11021" width="11.75390625" style="2" customWidth="1"/>
    <col min="11022" max="11264" width="9.125" style="2" customWidth="1"/>
    <col min="11265" max="11265" width="4.625" style="2" customWidth="1"/>
    <col min="11266" max="11266" width="69.00390625" style="2" customWidth="1"/>
    <col min="11267" max="11267" width="5.625" style="2" customWidth="1"/>
    <col min="11268" max="11268" width="10.125" style="2" customWidth="1"/>
    <col min="11269" max="11269" width="7.75390625" style="2" customWidth="1"/>
    <col min="11270" max="11270" width="10.125" style="2" customWidth="1"/>
    <col min="11271" max="11271" width="11.00390625" style="2" customWidth="1"/>
    <col min="11272" max="11272" width="11.375" style="2" customWidth="1"/>
    <col min="11273" max="11273" width="10.375" style="2" customWidth="1"/>
    <col min="11274" max="11277" width="11.75390625" style="2" customWidth="1"/>
    <col min="11278" max="11520" width="9.125" style="2" customWidth="1"/>
    <col min="11521" max="11521" width="4.625" style="2" customWidth="1"/>
    <col min="11522" max="11522" width="69.00390625" style="2" customWidth="1"/>
    <col min="11523" max="11523" width="5.625" style="2" customWidth="1"/>
    <col min="11524" max="11524" width="10.125" style="2" customWidth="1"/>
    <col min="11525" max="11525" width="7.75390625" style="2" customWidth="1"/>
    <col min="11526" max="11526" width="10.125" style="2" customWidth="1"/>
    <col min="11527" max="11527" width="11.00390625" style="2" customWidth="1"/>
    <col min="11528" max="11528" width="11.375" style="2" customWidth="1"/>
    <col min="11529" max="11529" width="10.375" style="2" customWidth="1"/>
    <col min="11530" max="11533" width="11.75390625" style="2" customWidth="1"/>
    <col min="11534" max="11776" width="9.125" style="2" customWidth="1"/>
    <col min="11777" max="11777" width="4.625" style="2" customWidth="1"/>
    <col min="11778" max="11778" width="69.00390625" style="2" customWidth="1"/>
    <col min="11779" max="11779" width="5.625" style="2" customWidth="1"/>
    <col min="11780" max="11780" width="10.125" style="2" customWidth="1"/>
    <col min="11781" max="11781" width="7.75390625" style="2" customWidth="1"/>
    <col min="11782" max="11782" width="10.125" style="2" customWidth="1"/>
    <col min="11783" max="11783" width="11.00390625" style="2" customWidth="1"/>
    <col min="11784" max="11784" width="11.375" style="2" customWidth="1"/>
    <col min="11785" max="11785" width="10.375" style="2" customWidth="1"/>
    <col min="11786" max="11789" width="11.75390625" style="2" customWidth="1"/>
    <col min="11790" max="12032" width="9.125" style="2" customWidth="1"/>
    <col min="12033" max="12033" width="4.625" style="2" customWidth="1"/>
    <col min="12034" max="12034" width="69.00390625" style="2" customWidth="1"/>
    <col min="12035" max="12035" width="5.625" style="2" customWidth="1"/>
    <col min="12036" max="12036" width="10.125" style="2" customWidth="1"/>
    <col min="12037" max="12037" width="7.75390625" style="2" customWidth="1"/>
    <col min="12038" max="12038" width="10.125" style="2" customWidth="1"/>
    <col min="12039" max="12039" width="11.00390625" style="2" customWidth="1"/>
    <col min="12040" max="12040" width="11.375" style="2" customWidth="1"/>
    <col min="12041" max="12041" width="10.375" style="2" customWidth="1"/>
    <col min="12042" max="12045" width="11.75390625" style="2" customWidth="1"/>
    <col min="12046" max="12288" width="9.125" style="2" customWidth="1"/>
    <col min="12289" max="12289" width="4.625" style="2" customWidth="1"/>
    <col min="12290" max="12290" width="69.00390625" style="2" customWidth="1"/>
    <col min="12291" max="12291" width="5.625" style="2" customWidth="1"/>
    <col min="12292" max="12292" width="10.125" style="2" customWidth="1"/>
    <col min="12293" max="12293" width="7.75390625" style="2" customWidth="1"/>
    <col min="12294" max="12294" width="10.125" style="2" customWidth="1"/>
    <col min="12295" max="12295" width="11.00390625" style="2" customWidth="1"/>
    <col min="12296" max="12296" width="11.375" style="2" customWidth="1"/>
    <col min="12297" max="12297" width="10.375" style="2" customWidth="1"/>
    <col min="12298" max="12301" width="11.75390625" style="2" customWidth="1"/>
    <col min="12302" max="12544" width="9.125" style="2" customWidth="1"/>
    <col min="12545" max="12545" width="4.625" style="2" customWidth="1"/>
    <col min="12546" max="12546" width="69.00390625" style="2" customWidth="1"/>
    <col min="12547" max="12547" width="5.625" style="2" customWidth="1"/>
    <col min="12548" max="12548" width="10.125" style="2" customWidth="1"/>
    <col min="12549" max="12549" width="7.75390625" style="2" customWidth="1"/>
    <col min="12550" max="12550" width="10.125" style="2" customWidth="1"/>
    <col min="12551" max="12551" width="11.00390625" style="2" customWidth="1"/>
    <col min="12552" max="12552" width="11.375" style="2" customWidth="1"/>
    <col min="12553" max="12553" width="10.375" style="2" customWidth="1"/>
    <col min="12554" max="12557" width="11.75390625" style="2" customWidth="1"/>
    <col min="12558" max="12800" width="9.125" style="2" customWidth="1"/>
    <col min="12801" max="12801" width="4.625" style="2" customWidth="1"/>
    <col min="12802" max="12802" width="69.00390625" style="2" customWidth="1"/>
    <col min="12803" max="12803" width="5.625" style="2" customWidth="1"/>
    <col min="12804" max="12804" width="10.125" style="2" customWidth="1"/>
    <col min="12805" max="12805" width="7.75390625" style="2" customWidth="1"/>
    <col min="12806" max="12806" width="10.125" style="2" customWidth="1"/>
    <col min="12807" max="12807" width="11.00390625" style="2" customWidth="1"/>
    <col min="12808" max="12808" width="11.375" style="2" customWidth="1"/>
    <col min="12809" max="12809" width="10.375" style="2" customWidth="1"/>
    <col min="12810" max="12813" width="11.75390625" style="2" customWidth="1"/>
    <col min="12814" max="13056" width="9.125" style="2" customWidth="1"/>
    <col min="13057" max="13057" width="4.625" style="2" customWidth="1"/>
    <col min="13058" max="13058" width="69.00390625" style="2" customWidth="1"/>
    <col min="13059" max="13059" width="5.625" style="2" customWidth="1"/>
    <col min="13060" max="13060" width="10.125" style="2" customWidth="1"/>
    <col min="13061" max="13061" width="7.75390625" style="2" customWidth="1"/>
    <col min="13062" max="13062" width="10.125" style="2" customWidth="1"/>
    <col min="13063" max="13063" width="11.00390625" style="2" customWidth="1"/>
    <col min="13064" max="13064" width="11.375" style="2" customWidth="1"/>
    <col min="13065" max="13065" width="10.375" style="2" customWidth="1"/>
    <col min="13066" max="13069" width="11.75390625" style="2" customWidth="1"/>
    <col min="13070" max="13312" width="9.125" style="2" customWidth="1"/>
    <col min="13313" max="13313" width="4.625" style="2" customWidth="1"/>
    <col min="13314" max="13314" width="69.00390625" style="2" customWidth="1"/>
    <col min="13315" max="13315" width="5.625" style="2" customWidth="1"/>
    <col min="13316" max="13316" width="10.125" style="2" customWidth="1"/>
    <col min="13317" max="13317" width="7.75390625" style="2" customWidth="1"/>
    <col min="13318" max="13318" width="10.125" style="2" customWidth="1"/>
    <col min="13319" max="13319" width="11.00390625" style="2" customWidth="1"/>
    <col min="13320" max="13320" width="11.375" style="2" customWidth="1"/>
    <col min="13321" max="13321" width="10.375" style="2" customWidth="1"/>
    <col min="13322" max="13325" width="11.75390625" style="2" customWidth="1"/>
    <col min="13326" max="13568" width="9.125" style="2" customWidth="1"/>
    <col min="13569" max="13569" width="4.625" style="2" customWidth="1"/>
    <col min="13570" max="13570" width="69.00390625" style="2" customWidth="1"/>
    <col min="13571" max="13571" width="5.625" style="2" customWidth="1"/>
    <col min="13572" max="13572" width="10.125" style="2" customWidth="1"/>
    <col min="13573" max="13573" width="7.75390625" style="2" customWidth="1"/>
    <col min="13574" max="13574" width="10.125" style="2" customWidth="1"/>
    <col min="13575" max="13575" width="11.00390625" style="2" customWidth="1"/>
    <col min="13576" max="13576" width="11.375" style="2" customWidth="1"/>
    <col min="13577" max="13577" width="10.375" style="2" customWidth="1"/>
    <col min="13578" max="13581" width="11.75390625" style="2" customWidth="1"/>
    <col min="13582" max="13824" width="9.125" style="2" customWidth="1"/>
    <col min="13825" max="13825" width="4.625" style="2" customWidth="1"/>
    <col min="13826" max="13826" width="69.00390625" style="2" customWidth="1"/>
    <col min="13827" max="13827" width="5.625" style="2" customWidth="1"/>
    <col min="13828" max="13828" width="10.125" style="2" customWidth="1"/>
    <col min="13829" max="13829" width="7.75390625" style="2" customWidth="1"/>
    <col min="13830" max="13830" width="10.125" style="2" customWidth="1"/>
    <col min="13831" max="13831" width="11.00390625" style="2" customWidth="1"/>
    <col min="13832" max="13832" width="11.375" style="2" customWidth="1"/>
    <col min="13833" max="13833" width="10.375" style="2" customWidth="1"/>
    <col min="13834" max="13837" width="11.75390625" style="2" customWidth="1"/>
    <col min="13838" max="14080" width="9.125" style="2" customWidth="1"/>
    <col min="14081" max="14081" width="4.625" style="2" customWidth="1"/>
    <col min="14082" max="14082" width="69.00390625" style="2" customWidth="1"/>
    <col min="14083" max="14083" width="5.625" style="2" customWidth="1"/>
    <col min="14084" max="14084" width="10.125" style="2" customWidth="1"/>
    <col min="14085" max="14085" width="7.75390625" style="2" customWidth="1"/>
    <col min="14086" max="14086" width="10.125" style="2" customWidth="1"/>
    <col min="14087" max="14087" width="11.00390625" style="2" customWidth="1"/>
    <col min="14088" max="14088" width="11.375" style="2" customWidth="1"/>
    <col min="14089" max="14089" width="10.375" style="2" customWidth="1"/>
    <col min="14090" max="14093" width="11.75390625" style="2" customWidth="1"/>
    <col min="14094" max="14336" width="9.125" style="2" customWidth="1"/>
    <col min="14337" max="14337" width="4.625" style="2" customWidth="1"/>
    <col min="14338" max="14338" width="69.00390625" style="2" customWidth="1"/>
    <col min="14339" max="14339" width="5.625" style="2" customWidth="1"/>
    <col min="14340" max="14340" width="10.125" style="2" customWidth="1"/>
    <col min="14341" max="14341" width="7.75390625" style="2" customWidth="1"/>
    <col min="14342" max="14342" width="10.125" style="2" customWidth="1"/>
    <col min="14343" max="14343" width="11.00390625" style="2" customWidth="1"/>
    <col min="14344" max="14344" width="11.375" style="2" customWidth="1"/>
    <col min="14345" max="14345" width="10.375" style="2" customWidth="1"/>
    <col min="14346" max="14349" width="11.75390625" style="2" customWidth="1"/>
    <col min="14350" max="14592" width="9.125" style="2" customWidth="1"/>
    <col min="14593" max="14593" width="4.625" style="2" customWidth="1"/>
    <col min="14594" max="14594" width="69.00390625" style="2" customWidth="1"/>
    <col min="14595" max="14595" width="5.625" style="2" customWidth="1"/>
    <col min="14596" max="14596" width="10.125" style="2" customWidth="1"/>
    <col min="14597" max="14597" width="7.75390625" style="2" customWidth="1"/>
    <col min="14598" max="14598" width="10.125" style="2" customWidth="1"/>
    <col min="14599" max="14599" width="11.00390625" style="2" customWidth="1"/>
    <col min="14600" max="14600" width="11.375" style="2" customWidth="1"/>
    <col min="14601" max="14601" width="10.375" style="2" customWidth="1"/>
    <col min="14602" max="14605" width="11.75390625" style="2" customWidth="1"/>
    <col min="14606" max="14848" width="9.125" style="2" customWidth="1"/>
    <col min="14849" max="14849" width="4.625" style="2" customWidth="1"/>
    <col min="14850" max="14850" width="69.00390625" style="2" customWidth="1"/>
    <col min="14851" max="14851" width="5.625" style="2" customWidth="1"/>
    <col min="14852" max="14852" width="10.125" style="2" customWidth="1"/>
    <col min="14853" max="14853" width="7.75390625" style="2" customWidth="1"/>
    <col min="14854" max="14854" width="10.125" style="2" customWidth="1"/>
    <col min="14855" max="14855" width="11.00390625" style="2" customWidth="1"/>
    <col min="14856" max="14856" width="11.375" style="2" customWidth="1"/>
    <col min="14857" max="14857" width="10.375" style="2" customWidth="1"/>
    <col min="14858" max="14861" width="11.75390625" style="2" customWidth="1"/>
    <col min="14862" max="15104" width="9.125" style="2" customWidth="1"/>
    <col min="15105" max="15105" width="4.625" style="2" customWidth="1"/>
    <col min="15106" max="15106" width="69.00390625" style="2" customWidth="1"/>
    <col min="15107" max="15107" width="5.625" style="2" customWidth="1"/>
    <col min="15108" max="15108" width="10.125" style="2" customWidth="1"/>
    <col min="15109" max="15109" width="7.75390625" style="2" customWidth="1"/>
    <col min="15110" max="15110" width="10.125" style="2" customWidth="1"/>
    <col min="15111" max="15111" width="11.00390625" style="2" customWidth="1"/>
    <col min="15112" max="15112" width="11.375" style="2" customWidth="1"/>
    <col min="15113" max="15113" width="10.375" style="2" customWidth="1"/>
    <col min="15114" max="15117" width="11.75390625" style="2" customWidth="1"/>
    <col min="15118" max="15360" width="9.125" style="2" customWidth="1"/>
    <col min="15361" max="15361" width="4.625" style="2" customWidth="1"/>
    <col min="15362" max="15362" width="69.00390625" style="2" customWidth="1"/>
    <col min="15363" max="15363" width="5.625" style="2" customWidth="1"/>
    <col min="15364" max="15364" width="10.125" style="2" customWidth="1"/>
    <col min="15365" max="15365" width="7.75390625" style="2" customWidth="1"/>
    <col min="15366" max="15366" width="10.125" style="2" customWidth="1"/>
    <col min="15367" max="15367" width="11.00390625" style="2" customWidth="1"/>
    <col min="15368" max="15368" width="11.375" style="2" customWidth="1"/>
    <col min="15369" max="15369" width="10.375" style="2" customWidth="1"/>
    <col min="15370" max="15373" width="11.75390625" style="2" customWidth="1"/>
    <col min="15374" max="15616" width="9.125" style="2" customWidth="1"/>
    <col min="15617" max="15617" width="4.625" style="2" customWidth="1"/>
    <col min="15618" max="15618" width="69.00390625" style="2" customWidth="1"/>
    <col min="15619" max="15619" width="5.625" style="2" customWidth="1"/>
    <col min="15620" max="15620" width="10.125" style="2" customWidth="1"/>
    <col min="15621" max="15621" width="7.75390625" style="2" customWidth="1"/>
    <col min="15622" max="15622" width="10.125" style="2" customWidth="1"/>
    <col min="15623" max="15623" width="11.00390625" style="2" customWidth="1"/>
    <col min="15624" max="15624" width="11.375" style="2" customWidth="1"/>
    <col min="15625" max="15625" width="10.375" style="2" customWidth="1"/>
    <col min="15626" max="15629" width="11.75390625" style="2" customWidth="1"/>
    <col min="15630" max="15872" width="9.125" style="2" customWidth="1"/>
    <col min="15873" max="15873" width="4.625" style="2" customWidth="1"/>
    <col min="15874" max="15874" width="69.00390625" style="2" customWidth="1"/>
    <col min="15875" max="15875" width="5.625" style="2" customWidth="1"/>
    <col min="15876" max="15876" width="10.125" style="2" customWidth="1"/>
    <col min="15877" max="15877" width="7.75390625" style="2" customWidth="1"/>
    <col min="15878" max="15878" width="10.125" style="2" customWidth="1"/>
    <col min="15879" max="15879" width="11.00390625" style="2" customWidth="1"/>
    <col min="15880" max="15880" width="11.375" style="2" customWidth="1"/>
    <col min="15881" max="15881" width="10.375" style="2" customWidth="1"/>
    <col min="15882" max="15885" width="11.75390625" style="2" customWidth="1"/>
    <col min="15886" max="16128" width="9.125" style="2" customWidth="1"/>
    <col min="16129" max="16129" width="4.625" style="2" customWidth="1"/>
    <col min="16130" max="16130" width="69.00390625" style="2" customWidth="1"/>
    <col min="16131" max="16131" width="5.625" style="2" customWidth="1"/>
    <col min="16132" max="16132" width="10.125" style="2" customWidth="1"/>
    <col min="16133" max="16133" width="7.75390625" style="2" customWidth="1"/>
    <col min="16134" max="16134" width="10.125" style="2" customWidth="1"/>
    <col min="16135" max="16135" width="11.00390625" style="2" customWidth="1"/>
    <col min="16136" max="16136" width="11.375" style="2" customWidth="1"/>
    <col min="16137" max="16137" width="10.375" style="2" customWidth="1"/>
    <col min="16138" max="16141" width="11.75390625" style="2" customWidth="1"/>
    <col min="16142" max="16384" width="9.125" style="2" customWidth="1"/>
  </cols>
  <sheetData>
    <row r="1" spans="1:10" ht="15">
      <c r="A1" s="18" t="s">
        <v>78</v>
      </c>
      <c r="B1" s="1"/>
      <c r="C1" s="14"/>
      <c r="D1" s="14"/>
      <c r="I1" s="1" t="s">
        <v>57</v>
      </c>
      <c r="J1" s="18"/>
    </row>
    <row r="2" spans="1:10" s="1" customFormat="1" ht="12.75">
      <c r="A2" s="3" t="s">
        <v>0</v>
      </c>
      <c r="B2" s="204" t="s">
        <v>9</v>
      </c>
      <c r="C2" s="3"/>
      <c r="D2" s="3" t="s">
        <v>16</v>
      </c>
      <c r="E2" s="204" t="s">
        <v>1</v>
      </c>
      <c r="F2" s="204" t="s">
        <v>2</v>
      </c>
      <c r="G2" s="204" t="s">
        <v>106</v>
      </c>
      <c r="H2" s="3" t="s">
        <v>3</v>
      </c>
      <c r="I2" s="3" t="s">
        <v>11</v>
      </c>
      <c r="J2" s="3" t="s">
        <v>4</v>
      </c>
    </row>
    <row r="3" spans="1:10" s="1" customFormat="1" ht="12.75">
      <c r="A3" s="4" t="s">
        <v>5</v>
      </c>
      <c r="B3" s="205"/>
      <c r="C3" s="4"/>
      <c r="D3" s="4" t="s">
        <v>17</v>
      </c>
      <c r="E3" s="205"/>
      <c r="F3" s="205"/>
      <c r="G3" s="205"/>
      <c r="H3" s="4" t="s">
        <v>6</v>
      </c>
      <c r="I3" s="4" t="s">
        <v>39</v>
      </c>
      <c r="J3" s="4" t="s">
        <v>6</v>
      </c>
    </row>
    <row r="4" spans="1:10" ht="12.75">
      <c r="A4" s="97" t="s">
        <v>58</v>
      </c>
      <c r="B4" s="98"/>
      <c r="C4" s="99"/>
      <c r="D4" s="99"/>
      <c r="E4" s="99"/>
      <c r="F4" s="99"/>
      <c r="G4" s="99"/>
      <c r="H4" s="99"/>
      <c r="I4" s="101"/>
      <c r="J4" s="123"/>
    </row>
    <row r="5" spans="1:10" ht="12.75">
      <c r="A5" s="214" t="s">
        <v>7</v>
      </c>
      <c r="B5" s="176" t="s">
        <v>112</v>
      </c>
      <c r="C5" s="177" t="s">
        <v>62</v>
      </c>
      <c r="D5" s="163" t="s">
        <v>107</v>
      </c>
      <c r="E5" s="162"/>
      <c r="F5" s="162">
        <v>4116</v>
      </c>
      <c r="G5" s="178" t="s">
        <v>108</v>
      </c>
      <c r="H5" s="179">
        <v>0</v>
      </c>
      <c r="I5" s="180">
        <v>1613.9</v>
      </c>
      <c r="J5" s="179">
        <f>H5+I5</f>
        <v>1613.9</v>
      </c>
    </row>
    <row r="6" spans="1:10" ht="12.75">
      <c r="A6" s="215"/>
      <c r="B6" s="176" t="s">
        <v>112</v>
      </c>
      <c r="C6" s="177" t="s">
        <v>62</v>
      </c>
      <c r="D6" s="163" t="s">
        <v>109</v>
      </c>
      <c r="E6" s="162"/>
      <c r="F6" s="162">
        <v>4116</v>
      </c>
      <c r="G6" s="178" t="s">
        <v>108</v>
      </c>
      <c r="H6" s="179">
        <v>0</v>
      </c>
      <c r="I6" s="180">
        <v>189.87</v>
      </c>
      <c r="J6" s="179">
        <f>H6+I6</f>
        <v>189.87</v>
      </c>
    </row>
    <row r="7" spans="1:10" ht="12.75">
      <c r="A7" s="215"/>
      <c r="B7" s="140" t="s">
        <v>114</v>
      </c>
      <c r="C7" s="177" t="s">
        <v>62</v>
      </c>
      <c r="D7" s="163" t="s">
        <v>107</v>
      </c>
      <c r="E7" s="162">
        <v>3113</v>
      </c>
      <c r="F7" s="162">
        <v>5011</v>
      </c>
      <c r="G7" s="178" t="s">
        <v>108</v>
      </c>
      <c r="H7" s="179">
        <v>0</v>
      </c>
      <c r="I7" s="180">
        <v>450</v>
      </c>
      <c r="J7" s="179">
        <f aca="true" t="shared" si="0" ref="J7:J20">H7+I7</f>
        <v>450</v>
      </c>
    </row>
    <row r="8" spans="1:10" ht="12.75">
      <c r="A8" s="215"/>
      <c r="B8" s="140" t="s">
        <v>113</v>
      </c>
      <c r="C8" s="177" t="s">
        <v>62</v>
      </c>
      <c r="D8" s="163" t="s">
        <v>107</v>
      </c>
      <c r="E8" s="162">
        <v>3113</v>
      </c>
      <c r="F8" s="162">
        <v>5021</v>
      </c>
      <c r="G8" s="178" t="s">
        <v>108</v>
      </c>
      <c r="H8" s="179">
        <v>0</v>
      </c>
      <c r="I8" s="180">
        <v>600</v>
      </c>
      <c r="J8" s="179">
        <f t="shared" si="0"/>
        <v>600</v>
      </c>
    </row>
    <row r="9" spans="1:10" ht="12.75">
      <c r="A9" s="215"/>
      <c r="B9" s="140" t="s">
        <v>115</v>
      </c>
      <c r="C9" s="177" t="s">
        <v>62</v>
      </c>
      <c r="D9" s="163" t="s">
        <v>107</v>
      </c>
      <c r="E9" s="162">
        <v>3113</v>
      </c>
      <c r="F9" s="162">
        <v>5031</v>
      </c>
      <c r="G9" s="178" t="s">
        <v>108</v>
      </c>
      <c r="H9" s="179">
        <v>0</v>
      </c>
      <c r="I9" s="181">
        <v>112.5</v>
      </c>
      <c r="J9" s="179">
        <f t="shared" si="0"/>
        <v>112.5</v>
      </c>
    </row>
    <row r="10" spans="1:10" ht="12.75">
      <c r="A10" s="215"/>
      <c r="B10" s="140" t="s">
        <v>116</v>
      </c>
      <c r="C10" s="177" t="s">
        <v>62</v>
      </c>
      <c r="D10" s="163" t="s">
        <v>107</v>
      </c>
      <c r="E10" s="162">
        <v>3113</v>
      </c>
      <c r="F10" s="162">
        <v>5032</v>
      </c>
      <c r="G10" s="178" t="s">
        <v>108</v>
      </c>
      <c r="H10" s="179">
        <v>0</v>
      </c>
      <c r="I10" s="181">
        <v>40.5</v>
      </c>
      <c r="J10" s="179">
        <f t="shared" si="0"/>
        <v>40.5</v>
      </c>
    </row>
    <row r="11" spans="1:10" ht="12.75">
      <c r="A11" s="215"/>
      <c r="B11" s="140" t="s">
        <v>117</v>
      </c>
      <c r="C11" s="177" t="s">
        <v>62</v>
      </c>
      <c r="D11" s="163" t="s">
        <v>107</v>
      </c>
      <c r="E11" s="162">
        <v>3113</v>
      </c>
      <c r="F11" s="182">
        <v>5139</v>
      </c>
      <c r="G11" s="178" t="s">
        <v>108</v>
      </c>
      <c r="H11" s="179">
        <v>0</v>
      </c>
      <c r="I11" s="181">
        <v>30</v>
      </c>
      <c r="J11" s="179">
        <f t="shared" si="0"/>
        <v>30</v>
      </c>
    </row>
    <row r="12" spans="1:10" ht="12.75">
      <c r="A12" s="215"/>
      <c r="B12" s="140" t="s">
        <v>118</v>
      </c>
      <c r="C12" s="177" t="s">
        <v>62</v>
      </c>
      <c r="D12" s="163" t="s">
        <v>110</v>
      </c>
      <c r="E12" s="162">
        <v>3113</v>
      </c>
      <c r="F12" s="182">
        <v>5162</v>
      </c>
      <c r="G12" s="178" t="s">
        <v>108</v>
      </c>
      <c r="H12" s="179">
        <v>0</v>
      </c>
      <c r="I12" s="181">
        <v>1</v>
      </c>
      <c r="J12" s="179">
        <f t="shared" si="0"/>
        <v>1</v>
      </c>
    </row>
    <row r="13" spans="1:10" ht="12.75">
      <c r="A13" s="215"/>
      <c r="B13" s="140" t="s">
        <v>119</v>
      </c>
      <c r="C13" s="177" t="s">
        <v>62</v>
      </c>
      <c r="D13" s="163" t="s">
        <v>107</v>
      </c>
      <c r="E13" s="162">
        <v>3113</v>
      </c>
      <c r="F13" s="162">
        <v>5163</v>
      </c>
      <c r="G13" s="178" t="s">
        <v>108</v>
      </c>
      <c r="H13" s="179">
        <v>0</v>
      </c>
      <c r="I13" s="181">
        <v>1</v>
      </c>
      <c r="J13" s="179">
        <f t="shared" si="0"/>
        <v>1</v>
      </c>
    </row>
    <row r="14" spans="1:10" ht="12.75">
      <c r="A14" s="215"/>
      <c r="B14" s="140" t="s">
        <v>120</v>
      </c>
      <c r="C14" s="177" t="s">
        <v>62</v>
      </c>
      <c r="D14" s="163" t="s">
        <v>107</v>
      </c>
      <c r="E14" s="162">
        <v>3113</v>
      </c>
      <c r="F14" s="163" t="s">
        <v>111</v>
      </c>
      <c r="G14" s="178" t="s">
        <v>108</v>
      </c>
      <c r="H14" s="179">
        <v>0</v>
      </c>
      <c r="I14" s="181">
        <v>360</v>
      </c>
      <c r="J14" s="179">
        <f t="shared" si="0"/>
        <v>360</v>
      </c>
    </row>
    <row r="15" spans="1:10" ht="12.75">
      <c r="A15" s="215"/>
      <c r="B15" s="140" t="s">
        <v>121</v>
      </c>
      <c r="C15" s="177" t="s">
        <v>62</v>
      </c>
      <c r="D15" s="163" t="s">
        <v>107</v>
      </c>
      <c r="E15" s="162">
        <v>3113</v>
      </c>
      <c r="F15" s="162">
        <v>5173</v>
      </c>
      <c r="G15" s="178" t="s">
        <v>108</v>
      </c>
      <c r="H15" s="179">
        <v>0</v>
      </c>
      <c r="I15" s="181">
        <v>2</v>
      </c>
      <c r="J15" s="179">
        <f t="shared" si="0"/>
        <v>2</v>
      </c>
    </row>
    <row r="16" spans="1:10" ht="12.75">
      <c r="A16" s="215"/>
      <c r="B16" s="140" t="s">
        <v>122</v>
      </c>
      <c r="C16" s="177" t="s">
        <v>62</v>
      </c>
      <c r="D16" s="163" t="s">
        <v>107</v>
      </c>
      <c r="E16" s="162">
        <v>3113</v>
      </c>
      <c r="F16" s="182">
        <v>5175</v>
      </c>
      <c r="G16" s="178" t="s">
        <v>108</v>
      </c>
      <c r="H16" s="179">
        <v>0</v>
      </c>
      <c r="I16" s="181">
        <v>16.9</v>
      </c>
      <c r="J16" s="179">
        <f t="shared" si="0"/>
        <v>16.9</v>
      </c>
    </row>
    <row r="17" spans="1:10" ht="12.75">
      <c r="A17" s="215"/>
      <c r="B17" s="140" t="s">
        <v>114</v>
      </c>
      <c r="C17" s="177" t="s">
        <v>62</v>
      </c>
      <c r="D17" s="163" t="s">
        <v>109</v>
      </c>
      <c r="E17" s="162">
        <v>3113</v>
      </c>
      <c r="F17" s="162">
        <v>5011</v>
      </c>
      <c r="G17" s="178" t="s">
        <v>108</v>
      </c>
      <c r="H17" s="179">
        <v>0</v>
      </c>
      <c r="I17" s="181">
        <v>100</v>
      </c>
      <c r="J17" s="179">
        <f t="shared" si="0"/>
        <v>100</v>
      </c>
    </row>
    <row r="18" spans="1:10" ht="12.75">
      <c r="A18" s="215"/>
      <c r="B18" s="140" t="s">
        <v>123</v>
      </c>
      <c r="C18" s="177" t="s">
        <v>62</v>
      </c>
      <c r="D18" s="163" t="s">
        <v>109</v>
      </c>
      <c r="E18" s="162">
        <v>3113</v>
      </c>
      <c r="F18" s="162">
        <v>5021</v>
      </c>
      <c r="G18" s="178" t="s">
        <v>108</v>
      </c>
      <c r="H18" s="179">
        <v>0</v>
      </c>
      <c r="I18" s="181">
        <v>55.87</v>
      </c>
      <c r="J18" s="179">
        <f t="shared" si="0"/>
        <v>55.87</v>
      </c>
    </row>
    <row r="19" spans="1:10" ht="12.75">
      <c r="A19" s="215"/>
      <c r="B19" s="140" t="s">
        <v>124</v>
      </c>
      <c r="C19" s="177" t="s">
        <v>62</v>
      </c>
      <c r="D19" s="163" t="s">
        <v>109</v>
      </c>
      <c r="E19" s="162">
        <v>3113</v>
      </c>
      <c r="F19" s="162">
        <v>5031</v>
      </c>
      <c r="G19" s="178" t="s">
        <v>108</v>
      </c>
      <c r="H19" s="179">
        <v>0</v>
      </c>
      <c r="I19" s="181">
        <v>25</v>
      </c>
      <c r="J19" s="179">
        <f t="shared" si="0"/>
        <v>25</v>
      </c>
    </row>
    <row r="20" spans="1:10" ht="12.75">
      <c r="A20" s="216"/>
      <c r="B20" s="140" t="s">
        <v>125</v>
      </c>
      <c r="C20" s="177" t="s">
        <v>62</v>
      </c>
      <c r="D20" s="163" t="s">
        <v>109</v>
      </c>
      <c r="E20" s="162">
        <v>3113</v>
      </c>
      <c r="F20" s="162">
        <v>5032</v>
      </c>
      <c r="G20" s="178" t="s">
        <v>108</v>
      </c>
      <c r="H20" s="179">
        <v>0</v>
      </c>
      <c r="I20" s="181">
        <v>9</v>
      </c>
      <c r="J20" s="179">
        <f t="shared" si="0"/>
        <v>9</v>
      </c>
    </row>
    <row r="21" spans="1:10" s="7" customFormat="1" ht="12.75">
      <c r="A21" s="19"/>
      <c r="C21" s="21"/>
      <c r="D21" s="21"/>
      <c r="E21" s="12"/>
      <c r="F21" s="90" t="s">
        <v>8</v>
      </c>
      <c r="G21" s="22"/>
      <c r="H21" s="23">
        <f>H5+H6</f>
        <v>0</v>
      </c>
      <c r="I21" s="25">
        <f aca="true" t="shared" si="1" ref="I21:J21">I5+I6</f>
        <v>1803.77</v>
      </c>
      <c r="J21" s="23">
        <f t="shared" si="1"/>
        <v>1803.77</v>
      </c>
    </row>
    <row r="22" spans="1:10" s="7" customFormat="1" ht="12.75">
      <c r="A22" s="19"/>
      <c r="B22" s="24" t="s">
        <v>27</v>
      </c>
      <c r="C22" s="21"/>
      <c r="D22" s="21"/>
      <c r="E22" s="12"/>
      <c r="F22" s="90" t="s">
        <v>14</v>
      </c>
      <c r="G22" s="22"/>
      <c r="H22" s="23">
        <f>SUM(H7:H20)</f>
        <v>0</v>
      </c>
      <c r="I22" s="25">
        <f>SUM(I7:I20)</f>
        <v>1803.77</v>
      </c>
      <c r="J22" s="23">
        <f>SUM(J7:J20)</f>
        <v>1803.77</v>
      </c>
    </row>
    <row r="23" spans="1:10" s="7" customFormat="1" ht="12.75">
      <c r="A23" s="19"/>
      <c r="B23" s="24"/>
      <c r="C23" s="21"/>
      <c r="D23" s="21"/>
      <c r="E23" s="12"/>
      <c r="F23" s="90" t="s">
        <v>59</v>
      </c>
      <c r="G23" s="22"/>
      <c r="H23" s="23">
        <v>0</v>
      </c>
      <c r="I23" s="25">
        <v>0</v>
      </c>
      <c r="J23" s="23">
        <v>0</v>
      </c>
    </row>
    <row r="24" spans="1:10" ht="12.75">
      <c r="A24" s="8"/>
      <c r="B24" s="12"/>
      <c r="C24" s="13"/>
      <c r="D24" s="13"/>
      <c r="E24" s="12"/>
      <c r="F24" s="91" t="s">
        <v>15</v>
      </c>
      <c r="G24" s="92"/>
      <c r="H24" s="93">
        <f>H21-H22-H23</f>
        <v>0</v>
      </c>
      <c r="I24" s="94">
        <f aca="true" t="shared" si="2" ref="I24:J24">I21-I22-I23</f>
        <v>0</v>
      </c>
      <c r="J24" s="93">
        <f t="shared" si="2"/>
        <v>0</v>
      </c>
    </row>
    <row r="25" spans="1:10" ht="12.75">
      <c r="A25" s="5" t="s">
        <v>60</v>
      </c>
      <c r="B25" s="9"/>
      <c r="C25" s="6"/>
      <c r="D25" s="6"/>
      <c r="E25" s="11"/>
      <c r="F25" s="9"/>
      <c r="G25" s="9"/>
      <c r="H25" s="10"/>
      <c r="I25" s="10"/>
      <c r="J25" s="126"/>
    </row>
    <row r="26" spans="1:10" ht="12.75">
      <c r="A26" s="210" t="s">
        <v>7</v>
      </c>
      <c r="B26" s="38" t="s">
        <v>79</v>
      </c>
      <c r="C26" s="36"/>
      <c r="D26" s="37"/>
      <c r="E26" s="37">
        <v>6171</v>
      </c>
      <c r="F26" s="37">
        <v>5139</v>
      </c>
      <c r="G26" s="43"/>
      <c r="H26" s="33">
        <v>1210</v>
      </c>
      <c r="I26" s="34">
        <v>350</v>
      </c>
      <c r="J26" s="105">
        <f>H26+I26</f>
        <v>1560</v>
      </c>
    </row>
    <row r="27" spans="1:10" ht="12.75">
      <c r="A27" s="211"/>
      <c r="B27" s="166" t="s">
        <v>80</v>
      </c>
      <c r="C27" s="167"/>
      <c r="D27" s="66"/>
      <c r="E27" s="66">
        <v>6171</v>
      </c>
      <c r="F27" s="66">
        <v>5169</v>
      </c>
      <c r="G27" s="168"/>
      <c r="H27" s="106">
        <v>5626</v>
      </c>
      <c r="I27" s="79">
        <v>-350</v>
      </c>
      <c r="J27" s="106">
        <f>H27+I27</f>
        <v>5276</v>
      </c>
    </row>
    <row r="28" spans="1:10" ht="12.75">
      <c r="A28" s="212" t="s">
        <v>10</v>
      </c>
      <c r="B28" s="169" t="s">
        <v>85</v>
      </c>
      <c r="C28" s="170"/>
      <c r="D28" s="43" t="s">
        <v>82</v>
      </c>
      <c r="E28" s="37">
        <v>4359</v>
      </c>
      <c r="F28" s="37">
        <v>5136</v>
      </c>
      <c r="G28" s="45" t="s">
        <v>81</v>
      </c>
      <c r="H28" s="124">
        <v>5</v>
      </c>
      <c r="I28" s="125">
        <v>35</v>
      </c>
      <c r="J28" s="171">
        <f aca="true" t="shared" si="3" ref="J28:J32">H28+I28</f>
        <v>40</v>
      </c>
    </row>
    <row r="29" spans="1:10" ht="12.75">
      <c r="A29" s="213"/>
      <c r="B29" s="29" t="s">
        <v>103</v>
      </c>
      <c r="C29" s="29"/>
      <c r="D29" s="43" t="s">
        <v>82</v>
      </c>
      <c r="E29" s="28">
        <v>4359</v>
      </c>
      <c r="F29" s="28">
        <v>5137</v>
      </c>
      <c r="G29" s="45" t="s">
        <v>81</v>
      </c>
      <c r="H29" s="124">
        <v>0</v>
      </c>
      <c r="I29" s="125">
        <v>40</v>
      </c>
      <c r="J29" s="171">
        <f t="shared" si="3"/>
        <v>40</v>
      </c>
    </row>
    <row r="30" spans="1:10" ht="12.75">
      <c r="A30" s="213"/>
      <c r="B30" s="169" t="s">
        <v>86</v>
      </c>
      <c r="C30" s="170"/>
      <c r="D30" s="43" t="s">
        <v>82</v>
      </c>
      <c r="E30" s="37">
        <v>4359</v>
      </c>
      <c r="F30" s="37">
        <v>5169</v>
      </c>
      <c r="G30" s="45" t="s">
        <v>81</v>
      </c>
      <c r="H30" s="171">
        <v>451</v>
      </c>
      <c r="I30" s="175">
        <v>-75</v>
      </c>
      <c r="J30" s="171">
        <f>H30+I30</f>
        <v>376</v>
      </c>
    </row>
    <row r="31" spans="1:10" ht="12.75">
      <c r="A31" s="210" t="s">
        <v>21</v>
      </c>
      <c r="B31" s="172" t="s">
        <v>84</v>
      </c>
      <c r="C31" s="173"/>
      <c r="D31" s="173"/>
      <c r="E31" s="129">
        <v>5311</v>
      </c>
      <c r="F31" s="129">
        <v>5134</v>
      </c>
      <c r="G31" s="130" t="s">
        <v>40</v>
      </c>
      <c r="H31" s="131">
        <v>127</v>
      </c>
      <c r="I31" s="132">
        <v>15</v>
      </c>
      <c r="J31" s="174">
        <f t="shared" si="3"/>
        <v>142</v>
      </c>
    </row>
    <row r="32" spans="1:10" ht="12.75">
      <c r="A32" s="211"/>
      <c r="B32" s="127" t="s">
        <v>83</v>
      </c>
      <c r="C32" s="29"/>
      <c r="D32" s="29"/>
      <c r="E32" s="128">
        <v>5311</v>
      </c>
      <c r="F32" s="129">
        <v>5137</v>
      </c>
      <c r="G32" s="130" t="s">
        <v>40</v>
      </c>
      <c r="H32" s="131">
        <v>111</v>
      </c>
      <c r="I32" s="132">
        <v>-15</v>
      </c>
      <c r="J32" s="171">
        <f t="shared" si="3"/>
        <v>96</v>
      </c>
    </row>
    <row r="33" spans="1:10" ht="12.75">
      <c r="A33" s="8"/>
      <c r="B33" s="9"/>
      <c r="C33" s="6"/>
      <c r="D33" s="6"/>
      <c r="E33" s="9"/>
      <c r="F33" s="134" t="s">
        <v>61</v>
      </c>
      <c r="G33" s="134"/>
      <c r="H33" s="135">
        <f>SUM(H26:H32)</f>
        <v>7530</v>
      </c>
      <c r="I33" s="136">
        <f>SUM(I26:I32)</f>
        <v>0</v>
      </c>
      <c r="J33" s="135">
        <f>SUM(J26:J32)</f>
        <v>7530</v>
      </c>
    </row>
    <row r="34" spans="1:11" ht="12.75">
      <c r="A34" s="137" t="s">
        <v>23</v>
      </c>
      <c r="B34" s="9"/>
      <c r="C34" s="6"/>
      <c r="D34" s="6"/>
      <c r="E34" s="11"/>
      <c r="F34" s="9"/>
      <c r="G34" s="9"/>
      <c r="H34" s="10"/>
      <c r="I34" s="32"/>
      <c r="J34" s="138"/>
      <c r="K34" s="9"/>
    </row>
    <row r="35" spans="1:11" ht="12.75">
      <c r="A35" s="133" t="s">
        <v>7</v>
      </c>
      <c r="B35" s="169"/>
      <c r="C35" s="36"/>
      <c r="D35" s="42"/>
      <c r="E35" s="44"/>
      <c r="F35" s="44"/>
      <c r="G35" s="45"/>
      <c r="H35" s="46">
        <v>0</v>
      </c>
      <c r="I35" s="34">
        <v>0</v>
      </c>
      <c r="J35" s="33">
        <f>H35+I35</f>
        <v>0</v>
      </c>
      <c r="K35" s="9"/>
    </row>
    <row r="36" spans="1:10" ht="12.75">
      <c r="A36" s="13"/>
      <c r="B36" s="12"/>
      <c r="C36" s="13"/>
      <c r="D36" s="13"/>
      <c r="E36" s="143"/>
      <c r="F36" s="144"/>
      <c r="G36" s="145" t="s">
        <v>63</v>
      </c>
      <c r="H36" s="146">
        <f>H35</f>
        <v>0</v>
      </c>
      <c r="I36" s="147">
        <f>I35</f>
        <v>0</v>
      </c>
      <c r="J36" s="146">
        <f>J35</f>
        <v>0</v>
      </c>
    </row>
    <row r="37" spans="1:10" ht="12.75">
      <c r="A37" s="13"/>
      <c r="B37" s="12"/>
      <c r="C37" s="13"/>
      <c r="D37" s="13"/>
      <c r="E37" s="143"/>
      <c r="F37" s="148"/>
      <c r="G37" s="149"/>
      <c r="H37" s="89"/>
      <c r="I37" s="150"/>
      <c r="J37" s="151"/>
    </row>
    <row r="38" spans="3:10" ht="12.75">
      <c r="C38" s="6"/>
      <c r="D38" s="152" t="s">
        <v>104</v>
      </c>
      <c r="E38" s="111" t="s">
        <v>8</v>
      </c>
      <c r="F38" s="27"/>
      <c r="G38" s="112"/>
      <c r="H38" s="153"/>
      <c r="I38" s="16">
        <f>I21</f>
        <v>1803.77</v>
      </c>
      <c r="J38" s="105"/>
    </row>
    <row r="39" spans="2:10" ht="12.75">
      <c r="B39" s="9"/>
      <c r="C39" s="6"/>
      <c r="D39" s="6"/>
      <c r="E39" s="110" t="s">
        <v>14</v>
      </c>
      <c r="F39" s="98"/>
      <c r="G39" s="109"/>
      <c r="H39" s="153"/>
      <c r="I39" s="16">
        <f>I22+I33</f>
        <v>1803.77</v>
      </c>
      <c r="J39" s="105"/>
    </row>
    <row r="40" spans="2:10" ht="12.75">
      <c r="B40" s="9"/>
      <c r="C40" s="6"/>
      <c r="D40" s="6"/>
      <c r="E40" s="8" t="s">
        <v>13</v>
      </c>
      <c r="F40" s="9"/>
      <c r="G40" s="154"/>
      <c r="H40" s="153"/>
      <c r="I40" s="16">
        <f>I23+I36</f>
        <v>0</v>
      </c>
      <c r="J40" s="105"/>
    </row>
    <row r="41" spans="2:10" ht="12.75">
      <c r="B41" s="9"/>
      <c r="C41" s="6"/>
      <c r="D41" s="6"/>
      <c r="E41" s="110" t="s">
        <v>64</v>
      </c>
      <c r="F41" s="98"/>
      <c r="G41" s="109"/>
      <c r="H41" s="153"/>
      <c r="I41" s="16">
        <f>I39+I40</f>
        <v>1803.77</v>
      </c>
      <c r="J41" s="105"/>
    </row>
    <row r="42" spans="2:10" ht="12.75">
      <c r="B42" s="9"/>
      <c r="C42" s="6"/>
      <c r="D42" s="6"/>
      <c r="E42" s="26" t="s">
        <v>65</v>
      </c>
      <c r="F42" s="9"/>
      <c r="G42" s="154"/>
      <c r="H42" s="155"/>
      <c r="I42" s="16">
        <f>I38-I41</f>
        <v>0</v>
      </c>
      <c r="J42" s="105"/>
    </row>
    <row r="43" spans="2:10" ht="12.75">
      <c r="B43" s="9"/>
      <c r="C43" s="6"/>
      <c r="D43" s="6"/>
      <c r="E43" s="118" t="s">
        <v>66</v>
      </c>
      <c r="F43" s="98"/>
      <c r="G43" s="109"/>
      <c r="H43" s="155"/>
      <c r="I43" s="16">
        <v>0</v>
      </c>
      <c r="J43" s="105"/>
    </row>
    <row r="44" spans="5:10" ht="12.75">
      <c r="E44" s="2" t="s">
        <v>48</v>
      </c>
      <c r="G44" s="9"/>
      <c r="H44" s="156">
        <v>43384</v>
      </c>
      <c r="J44" s="157">
        <v>43397</v>
      </c>
    </row>
    <row r="45" spans="3:10" ht="12.75">
      <c r="C45" s="6"/>
      <c r="D45" s="152" t="s">
        <v>105</v>
      </c>
      <c r="E45" s="114" t="s">
        <v>12</v>
      </c>
      <c r="F45" s="27"/>
      <c r="G45" s="112"/>
      <c r="H45" s="158">
        <v>465988.39</v>
      </c>
      <c r="I45" s="16">
        <f>I38</f>
        <v>1803.77</v>
      </c>
      <c r="J45" s="16">
        <f>H45+I45</f>
        <v>467792.16000000003</v>
      </c>
    </row>
    <row r="46" spans="2:10" ht="12.75">
      <c r="B46" s="9"/>
      <c r="C46" s="6"/>
      <c r="D46" s="6"/>
      <c r="E46" s="110" t="s">
        <v>14</v>
      </c>
      <c r="F46" s="98"/>
      <c r="G46" s="109"/>
      <c r="H46" s="159">
        <v>357906.47</v>
      </c>
      <c r="I46" s="16">
        <f>I39+841</f>
        <v>2644.77</v>
      </c>
      <c r="J46" s="105">
        <f>H46+I46</f>
        <v>360551.24</v>
      </c>
    </row>
    <row r="47" spans="2:10" ht="12.75">
      <c r="B47" s="9"/>
      <c r="C47" s="6"/>
      <c r="D47" s="6"/>
      <c r="E47" s="8" t="s">
        <v>13</v>
      </c>
      <c r="F47" s="9"/>
      <c r="G47" s="154"/>
      <c r="H47" s="159">
        <v>146558.66</v>
      </c>
      <c r="I47" s="16">
        <f>I40+'Návrh RMO'!I53</f>
        <v>-841</v>
      </c>
      <c r="J47" s="105">
        <f>H47+I47</f>
        <v>145717.66</v>
      </c>
    </row>
    <row r="48" spans="2:10" ht="12.75">
      <c r="B48" s="2" t="s">
        <v>67</v>
      </c>
      <c r="E48" s="118" t="s">
        <v>19</v>
      </c>
      <c r="F48" s="98"/>
      <c r="G48" s="109"/>
      <c r="H48" s="16">
        <f>SUM(H46:H47)</f>
        <v>504465.13</v>
      </c>
      <c r="I48" s="16">
        <f>SUM(I46:I47)</f>
        <v>1803.77</v>
      </c>
      <c r="J48" s="16">
        <f>SUM(J46:J47)</f>
        <v>506268.9</v>
      </c>
    </row>
    <row r="49" spans="5:11" ht="12.75">
      <c r="E49" s="8" t="s">
        <v>15</v>
      </c>
      <c r="F49" s="9"/>
      <c r="G49" s="154"/>
      <c r="H49" s="105">
        <f>H45-H48</f>
        <v>-38476.73999999999</v>
      </c>
      <c r="I49" s="16">
        <f>I45-I48</f>
        <v>0</v>
      </c>
      <c r="J49" s="105">
        <f>J45-J48</f>
        <v>-38476.73999999999</v>
      </c>
      <c r="K49" s="31"/>
    </row>
    <row r="50" spans="5:10" ht="12.75">
      <c r="E50" s="118" t="s">
        <v>20</v>
      </c>
      <c r="F50" s="98"/>
      <c r="G50" s="109"/>
      <c r="H50" s="160">
        <v>38476.74</v>
      </c>
      <c r="I50" s="16">
        <f>I43</f>
        <v>0</v>
      </c>
      <c r="J50" s="16">
        <f>H50+I50</f>
        <v>38476.74</v>
      </c>
    </row>
    <row r="53" ht="12.75">
      <c r="B53" s="161"/>
    </row>
  </sheetData>
  <mergeCells count="8">
    <mergeCell ref="G2:G3"/>
    <mergeCell ref="A26:A27"/>
    <mergeCell ref="A28:A30"/>
    <mergeCell ref="A31:A32"/>
    <mergeCell ref="B2:B3"/>
    <mergeCell ref="E2:E3"/>
    <mergeCell ref="F2:F3"/>
    <mergeCell ref="A5:A20"/>
  </mergeCells>
  <conditionalFormatting sqref="B1:B2">
    <cfRule type="expression" priority="34" dxfId="2" stopIfTrue="1">
      <formula>$L1="Z"</formula>
    </cfRule>
    <cfRule type="expression" priority="35" dxfId="1" stopIfTrue="1">
      <formula>$L1="T"</formula>
    </cfRule>
    <cfRule type="expression" priority="36" dxfId="0" stopIfTrue="1">
      <formula>$L1="Y"</formula>
    </cfRule>
  </conditionalFormatting>
  <conditionalFormatting sqref="B2">
    <cfRule type="expression" priority="31" dxfId="2" stopIfTrue="1">
      <formula>$L2="Z"</formula>
    </cfRule>
    <cfRule type="expression" priority="32" dxfId="1" stopIfTrue="1">
      <formula>$L2="T"</formula>
    </cfRule>
    <cfRule type="expression" priority="33" dxfId="0" stopIfTrue="1">
      <formula>$L2="Y"</formula>
    </cfRule>
  </conditionalFormatting>
  <conditionalFormatting sqref="C21:D23">
    <cfRule type="expression" priority="28" dxfId="2" stopIfTrue="1">
      <formula>#REF!="Z"</formula>
    </cfRule>
    <cfRule type="expression" priority="29" dxfId="1" stopIfTrue="1">
      <formula>#REF!="T"</formula>
    </cfRule>
    <cfRule type="expression" priority="30" dxfId="0" stopIfTrue="1">
      <formula>#REF!="Y"</formula>
    </cfRule>
  </conditionalFormatting>
  <conditionalFormatting sqref="H45">
    <cfRule type="expression" priority="25" dxfId="2" stopIfTrue="1">
      <formula>$J45="Z"</formula>
    </cfRule>
    <cfRule type="expression" priority="26" dxfId="1" stopIfTrue="1">
      <formula>$J45="T"</formula>
    </cfRule>
    <cfRule type="expression" priority="27" dxfId="0" stopIfTrue="1">
      <formula>$J45="Y"</formula>
    </cfRule>
  </conditionalFormatting>
  <conditionalFormatting sqref="H46">
    <cfRule type="expression" priority="22" dxfId="2" stopIfTrue="1">
      <formula>$J46="Z"</formula>
    </cfRule>
    <cfRule type="expression" priority="23" dxfId="1" stopIfTrue="1">
      <formula>$J46="T"</formula>
    </cfRule>
    <cfRule type="expression" priority="24" dxfId="0" stopIfTrue="1">
      <formula>$J46="Y"</formula>
    </cfRule>
  </conditionalFormatting>
  <conditionalFormatting sqref="H47">
    <cfRule type="expression" priority="19" dxfId="2" stopIfTrue="1">
      <formula>$J47="Z"</formula>
    </cfRule>
    <cfRule type="expression" priority="20" dxfId="1" stopIfTrue="1">
      <formula>$J47="T"</formula>
    </cfRule>
    <cfRule type="expression" priority="21" dxfId="0" stopIfTrue="1">
      <formula>$J47="Y"</formula>
    </cfRule>
  </conditionalFormatting>
  <conditionalFormatting sqref="H45">
    <cfRule type="expression" priority="16" dxfId="2" stopIfTrue="1">
      <formula>$J45="Z"</formula>
    </cfRule>
    <cfRule type="expression" priority="17" dxfId="1" stopIfTrue="1">
      <formula>$J45="T"</formula>
    </cfRule>
    <cfRule type="expression" priority="18" dxfId="0" stopIfTrue="1">
      <formula>$J45="Y"</formula>
    </cfRule>
  </conditionalFormatting>
  <conditionalFormatting sqref="H46">
    <cfRule type="expression" priority="13" dxfId="2" stopIfTrue="1">
      <formula>$J46="Z"</formula>
    </cfRule>
    <cfRule type="expression" priority="14" dxfId="1" stopIfTrue="1">
      <formula>$J46="T"</formula>
    </cfRule>
    <cfRule type="expression" priority="15" dxfId="0" stopIfTrue="1">
      <formula>$J46="Y"</formula>
    </cfRule>
  </conditionalFormatting>
  <conditionalFormatting sqref="H47">
    <cfRule type="expression" priority="10" dxfId="2" stopIfTrue="1">
      <formula>$J47="Z"</formula>
    </cfRule>
    <cfRule type="expression" priority="11" dxfId="1" stopIfTrue="1">
      <formula>$J47="T"</formula>
    </cfRule>
    <cfRule type="expression" priority="12" dxfId="0" stopIfTrue="1">
      <formula>$J47="Y"</formula>
    </cfRule>
  </conditionalFormatting>
  <conditionalFormatting sqref="H45">
    <cfRule type="expression" priority="7" dxfId="2" stopIfTrue="1">
      <formula>$J45="Z"</formula>
    </cfRule>
    <cfRule type="expression" priority="8" dxfId="1" stopIfTrue="1">
      <formula>$J45="T"</formula>
    </cfRule>
    <cfRule type="expression" priority="9" dxfId="0" stopIfTrue="1">
      <formula>$J45="Y"</formula>
    </cfRule>
  </conditionalFormatting>
  <conditionalFormatting sqref="H46">
    <cfRule type="expression" priority="4" dxfId="2" stopIfTrue="1">
      <formula>$J46="Z"</formula>
    </cfRule>
    <cfRule type="expression" priority="5" dxfId="1" stopIfTrue="1">
      <formula>$J46="T"</formula>
    </cfRule>
    <cfRule type="expression" priority="6" dxfId="0" stopIfTrue="1">
      <formula>$J46="Y"</formula>
    </cfRule>
  </conditionalFormatting>
  <conditionalFormatting sqref="H47">
    <cfRule type="expression" priority="1" dxfId="2" stopIfTrue="1">
      <formula>$J47="Z"</formula>
    </cfRule>
    <cfRule type="expression" priority="2" dxfId="1" stopIfTrue="1">
      <formula>$J47="T"</formula>
    </cfRule>
    <cfRule type="expression" priority="3" dxfId="0" stopIfTrue="1">
      <formula>$J47="Y"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>
      <pane ySplit="3" topLeftCell="A76" activePane="bottomLeft" state="frozen"/>
      <selection pane="bottomLeft" activeCell="B91" sqref="B91"/>
    </sheetView>
  </sheetViews>
  <sheetFormatPr defaultColWidth="9.125" defaultRowHeight="12.75"/>
  <cols>
    <col min="1" max="1" width="4.75390625" style="2" customWidth="1"/>
    <col min="2" max="2" width="72.125" style="2" customWidth="1"/>
    <col min="3" max="3" width="4.75390625" style="15" customWidth="1"/>
    <col min="4" max="4" width="11.625" style="15" customWidth="1"/>
    <col min="5" max="5" width="7.75390625" style="2" customWidth="1"/>
    <col min="6" max="6" width="7.125" style="2" customWidth="1"/>
    <col min="7" max="7" width="7.75390625" style="2" customWidth="1"/>
    <col min="8" max="8" width="10.75390625" style="31" customWidth="1"/>
    <col min="9" max="9" width="9.875" style="2" customWidth="1"/>
    <col min="10" max="10" width="10.00390625" style="2" customWidth="1"/>
    <col min="11" max="13" width="11.75390625" style="2" customWidth="1"/>
    <col min="14" max="16384" width="9.125" style="2" customWidth="1"/>
  </cols>
  <sheetData>
    <row r="1" spans="1:10" ht="15">
      <c r="A1" s="18" t="s">
        <v>38</v>
      </c>
      <c r="B1" s="1"/>
      <c r="C1" s="14"/>
      <c r="D1" s="14"/>
      <c r="H1" s="39" t="s">
        <v>140</v>
      </c>
      <c r="I1" s="1"/>
      <c r="J1" s="18"/>
    </row>
    <row r="2" spans="1:10" s="1" customFormat="1" ht="12.75">
      <c r="A2" s="3" t="s">
        <v>0</v>
      </c>
      <c r="B2" s="204" t="s">
        <v>9</v>
      </c>
      <c r="C2" s="3"/>
      <c r="D2" s="3" t="s">
        <v>16</v>
      </c>
      <c r="E2" s="204" t="s">
        <v>1</v>
      </c>
      <c r="F2" s="204" t="s">
        <v>139</v>
      </c>
      <c r="G2" s="204" t="s">
        <v>33</v>
      </c>
      <c r="H2" s="40" t="s">
        <v>3</v>
      </c>
      <c r="I2" s="3" t="s">
        <v>11</v>
      </c>
      <c r="J2" s="3" t="s">
        <v>4</v>
      </c>
    </row>
    <row r="3" spans="1:10" s="1" customFormat="1" ht="12.75">
      <c r="A3" s="4" t="s">
        <v>5</v>
      </c>
      <c r="B3" s="205"/>
      <c r="C3" s="4"/>
      <c r="D3" s="4" t="s">
        <v>17</v>
      </c>
      <c r="E3" s="205"/>
      <c r="F3" s="205"/>
      <c r="G3" s="205"/>
      <c r="H3" s="41" t="s">
        <v>6</v>
      </c>
      <c r="I3" s="4" t="s">
        <v>39</v>
      </c>
      <c r="J3" s="4" t="s">
        <v>6</v>
      </c>
    </row>
    <row r="4" spans="1:10" ht="12.75">
      <c r="A4" s="75" t="s">
        <v>31</v>
      </c>
      <c r="B4" s="27"/>
      <c r="C4" s="76"/>
      <c r="D4" s="76"/>
      <c r="E4" s="76"/>
      <c r="F4" s="76"/>
      <c r="G4" s="76"/>
      <c r="H4" s="77"/>
      <c r="I4" s="78"/>
      <c r="J4" s="95"/>
    </row>
    <row r="5" spans="1:10" ht="12.75">
      <c r="A5" s="214" t="s">
        <v>7</v>
      </c>
      <c r="B5" s="176" t="s">
        <v>112</v>
      </c>
      <c r="C5" s="177" t="s">
        <v>62</v>
      </c>
      <c r="D5" s="163" t="s">
        <v>107</v>
      </c>
      <c r="E5" s="162"/>
      <c r="F5" s="162">
        <v>4116</v>
      </c>
      <c r="G5" s="178" t="s">
        <v>108</v>
      </c>
      <c r="H5" s="179">
        <v>0</v>
      </c>
      <c r="I5" s="180">
        <v>1613.9</v>
      </c>
      <c r="J5" s="179">
        <f>H5+I5</f>
        <v>1613.9</v>
      </c>
    </row>
    <row r="6" spans="1:10" ht="12.75">
      <c r="A6" s="215"/>
      <c r="B6" s="176" t="s">
        <v>112</v>
      </c>
      <c r="C6" s="177" t="s">
        <v>62</v>
      </c>
      <c r="D6" s="163" t="s">
        <v>109</v>
      </c>
      <c r="E6" s="162"/>
      <c r="F6" s="162">
        <v>4116</v>
      </c>
      <c r="G6" s="178" t="s">
        <v>108</v>
      </c>
      <c r="H6" s="179">
        <v>0</v>
      </c>
      <c r="I6" s="180">
        <v>189.87</v>
      </c>
      <c r="J6" s="179">
        <f>H6+I6</f>
        <v>189.87</v>
      </c>
    </row>
    <row r="7" spans="1:10" ht="12.75">
      <c r="A7" s="215"/>
      <c r="B7" s="140" t="s">
        <v>114</v>
      </c>
      <c r="C7" s="177" t="s">
        <v>62</v>
      </c>
      <c r="D7" s="163" t="s">
        <v>107</v>
      </c>
      <c r="E7" s="162">
        <v>3113</v>
      </c>
      <c r="F7" s="162">
        <v>5011</v>
      </c>
      <c r="G7" s="178" t="s">
        <v>108</v>
      </c>
      <c r="H7" s="179">
        <v>0</v>
      </c>
      <c r="I7" s="180">
        <v>450</v>
      </c>
      <c r="J7" s="179">
        <f aca="true" t="shared" si="0" ref="J7:J20">H7+I7</f>
        <v>450</v>
      </c>
    </row>
    <row r="8" spans="1:10" ht="12.75">
      <c r="A8" s="215"/>
      <c r="B8" s="140" t="s">
        <v>113</v>
      </c>
      <c r="C8" s="177" t="s">
        <v>62</v>
      </c>
      <c r="D8" s="163" t="s">
        <v>107</v>
      </c>
      <c r="E8" s="162">
        <v>3113</v>
      </c>
      <c r="F8" s="162">
        <v>5021</v>
      </c>
      <c r="G8" s="178" t="s">
        <v>108</v>
      </c>
      <c r="H8" s="179">
        <v>0</v>
      </c>
      <c r="I8" s="180">
        <v>600</v>
      </c>
      <c r="J8" s="179">
        <f t="shared" si="0"/>
        <v>600</v>
      </c>
    </row>
    <row r="9" spans="1:10" ht="12.75">
      <c r="A9" s="215"/>
      <c r="B9" s="140" t="s">
        <v>115</v>
      </c>
      <c r="C9" s="177" t="s">
        <v>62</v>
      </c>
      <c r="D9" s="163" t="s">
        <v>107</v>
      </c>
      <c r="E9" s="162">
        <v>3113</v>
      </c>
      <c r="F9" s="162">
        <v>5031</v>
      </c>
      <c r="G9" s="178" t="s">
        <v>108</v>
      </c>
      <c r="H9" s="179">
        <v>0</v>
      </c>
      <c r="I9" s="181">
        <v>112.5</v>
      </c>
      <c r="J9" s="179">
        <f t="shared" si="0"/>
        <v>112.5</v>
      </c>
    </row>
    <row r="10" spans="1:10" ht="12.75">
      <c r="A10" s="215"/>
      <c r="B10" s="140" t="s">
        <v>116</v>
      </c>
      <c r="C10" s="177" t="s">
        <v>62</v>
      </c>
      <c r="D10" s="163" t="s">
        <v>107</v>
      </c>
      <c r="E10" s="162">
        <v>3113</v>
      </c>
      <c r="F10" s="162">
        <v>5032</v>
      </c>
      <c r="G10" s="178" t="s">
        <v>108</v>
      </c>
      <c r="H10" s="179">
        <v>0</v>
      </c>
      <c r="I10" s="181">
        <v>40.5</v>
      </c>
      <c r="J10" s="179">
        <f t="shared" si="0"/>
        <v>40.5</v>
      </c>
    </row>
    <row r="11" spans="1:10" ht="12.75">
      <c r="A11" s="215"/>
      <c r="B11" s="140" t="s">
        <v>117</v>
      </c>
      <c r="C11" s="177" t="s">
        <v>62</v>
      </c>
      <c r="D11" s="163" t="s">
        <v>107</v>
      </c>
      <c r="E11" s="162">
        <v>3113</v>
      </c>
      <c r="F11" s="182">
        <v>5139</v>
      </c>
      <c r="G11" s="178" t="s">
        <v>108</v>
      </c>
      <c r="H11" s="179">
        <v>0</v>
      </c>
      <c r="I11" s="181">
        <v>30</v>
      </c>
      <c r="J11" s="179">
        <f t="shared" si="0"/>
        <v>30</v>
      </c>
    </row>
    <row r="12" spans="1:10" ht="12.75">
      <c r="A12" s="215"/>
      <c r="B12" s="140" t="s">
        <v>118</v>
      </c>
      <c r="C12" s="177" t="s">
        <v>62</v>
      </c>
      <c r="D12" s="163" t="s">
        <v>110</v>
      </c>
      <c r="E12" s="162">
        <v>3113</v>
      </c>
      <c r="F12" s="182">
        <v>5162</v>
      </c>
      <c r="G12" s="178" t="s">
        <v>108</v>
      </c>
      <c r="H12" s="179">
        <v>0</v>
      </c>
      <c r="I12" s="181">
        <v>1</v>
      </c>
      <c r="J12" s="179">
        <f t="shared" si="0"/>
        <v>1</v>
      </c>
    </row>
    <row r="13" spans="1:10" ht="12.75">
      <c r="A13" s="215"/>
      <c r="B13" s="140" t="s">
        <v>119</v>
      </c>
      <c r="C13" s="177" t="s">
        <v>62</v>
      </c>
      <c r="D13" s="163" t="s">
        <v>107</v>
      </c>
      <c r="E13" s="162">
        <v>3113</v>
      </c>
      <c r="F13" s="162">
        <v>5163</v>
      </c>
      <c r="G13" s="178" t="s">
        <v>108</v>
      </c>
      <c r="H13" s="179">
        <v>0</v>
      </c>
      <c r="I13" s="181">
        <v>1</v>
      </c>
      <c r="J13" s="179">
        <f t="shared" si="0"/>
        <v>1</v>
      </c>
    </row>
    <row r="14" spans="1:10" ht="12.75">
      <c r="A14" s="215"/>
      <c r="B14" s="140" t="s">
        <v>120</v>
      </c>
      <c r="C14" s="177" t="s">
        <v>62</v>
      </c>
      <c r="D14" s="163" t="s">
        <v>107</v>
      </c>
      <c r="E14" s="162">
        <v>3113</v>
      </c>
      <c r="F14" s="163" t="s">
        <v>111</v>
      </c>
      <c r="G14" s="178" t="s">
        <v>108</v>
      </c>
      <c r="H14" s="179">
        <v>0</v>
      </c>
      <c r="I14" s="181">
        <v>360</v>
      </c>
      <c r="J14" s="179">
        <f t="shared" si="0"/>
        <v>360</v>
      </c>
    </row>
    <row r="15" spans="1:10" ht="12.75">
      <c r="A15" s="215"/>
      <c r="B15" s="140" t="s">
        <v>121</v>
      </c>
      <c r="C15" s="177" t="s">
        <v>62</v>
      </c>
      <c r="D15" s="163" t="s">
        <v>107</v>
      </c>
      <c r="E15" s="162">
        <v>3113</v>
      </c>
      <c r="F15" s="162">
        <v>5173</v>
      </c>
      <c r="G15" s="178" t="s">
        <v>108</v>
      </c>
      <c r="H15" s="179">
        <v>0</v>
      </c>
      <c r="I15" s="181">
        <v>2</v>
      </c>
      <c r="J15" s="179">
        <f t="shared" si="0"/>
        <v>2</v>
      </c>
    </row>
    <row r="16" spans="1:10" ht="12.75">
      <c r="A16" s="215"/>
      <c r="B16" s="140" t="s">
        <v>122</v>
      </c>
      <c r="C16" s="177" t="s">
        <v>62</v>
      </c>
      <c r="D16" s="163" t="s">
        <v>107</v>
      </c>
      <c r="E16" s="162">
        <v>3113</v>
      </c>
      <c r="F16" s="182">
        <v>5175</v>
      </c>
      <c r="G16" s="178" t="s">
        <v>108</v>
      </c>
      <c r="H16" s="179">
        <v>0</v>
      </c>
      <c r="I16" s="181">
        <v>16.9</v>
      </c>
      <c r="J16" s="179">
        <f t="shared" si="0"/>
        <v>16.9</v>
      </c>
    </row>
    <row r="17" spans="1:10" ht="12.75">
      <c r="A17" s="215"/>
      <c r="B17" s="140" t="s">
        <v>114</v>
      </c>
      <c r="C17" s="177" t="s">
        <v>62</v>
      </c>
      <c r="D17" s="163" t="s">
        <v>109</v>
      </c>
      <c r="E17" s="162">
        <v>3113</v>
      </c>
      <c r="F17" s="162">
        <v>5011</v>
      </c>
      <c r="G17" s="178" t="s">
        <v>108</v>
      </c>
      <c r="H17" s="179">
        <v>0</v>
      </c>
      <c r="I17" s="181">
        <v>100</v>
      </c>
      <c r="J17" s="179">
        <f t="shared" si="0"/>
        <v>100</v>
      </c>
    </row>
    <row r="18" spans="1:10" ht="12.75">
      <c r="A18" s="215"/>
      <c r="B18" s="140" t="s">
        <v>123</v>
      </c>
      <c r="C18" s="177" t="s">
        <v>62</v>
      </c>
      <c r="D18" s="163" t="s">
        <v>109</v>
      </c>
      <c r="E18" s="162">
        <v>3113</v>
      </c>
      <c r="F18" s="162">
        <v>5021</v>
      </c>
      <c r="G18" s="178" t="s">
        <v>108</v>
      </c>
      <c r="H18" s="179">
        <v>0</v>
      </c>
      <c r="I18" s="181">
        <v>55.87</v>
      </c>
      <c r="J18" s="179">
        <f t="shared" si="0"/>
        <v>55.87</v>
      </c>
    </row>
    <row r="19" spans="1:10" ht="12.75">
      <c r="A19" s="215"/>
      <c r="B19" s="140" t="s">
        <v>124</v>
      </c>
      <c r="C19" s="177" t="s">
        <v>62</v>
      </c>
      <c r="D19" s="163" t="s">
        <v>109</v>
      </c>
      <c r="E19" s="162">
        <v>3113</v>
      </c>
      <c r="F19" s="162">
        <v>5031</v>
      </c>
      <c r="G19" s="178" t="s">
        <v>108</v>
      </c>
      <c r="H19" s="179">
        <v>0</v>
      </c>
      <c r="I19" s="181">
        <v>25</v>
      </c>
      <c r="J19" s="179">
        <f t="shared" si="0"/>
        <v>25</v>
      </c>
    </row>
    <row r="20" spans="1:10" ht="12.75">
      <c r="A20" s="216"/>
      <c r="B20" s="140" t="s">
        <v>125</v>
      </c>
      <c r="C20" s="177" t="s">
        <v>62</v>
      </c>
      <c r="D20" s="163" t="s">
        <v>109</v>
      </c>
      <c r="E20" s="162">
        <v>3113</v>
      </c>
      <c r="F20" s="162">
        <v>5032</v>
      </c>
      <c r="G20" s="178" t="s">
        <v>108</v>
      </c>
      <c r="H20" s="179">
        <v>0</v>
      </c>
      <c r="I20" s="181">
        <v>9</v>
      </c>
      <c r="J20" s="179">
        <f t="shared" si="0"/>
        <v>9</v>
      </c>
    </row>
    <row r="21" spans="1:10" ht="12.75">
      <c r="A21" s="19"/>
      <c r="B21" s="7"/>
      <c r="C21" s="21"/>
      <c r="D21" s="21"/>
      <c r="E21" s="12"/>
      <c r="F21" s="90" t="s">
        <v>8</v>
      </c>
      <c r="G21" s="22"/>
      <c r="H21" s="23">
        <f>H5+H6</f>
        <v>0</v>
      </c>
      <c r="I21" s="25">
        <f aca="true" t="shared" si="1" ref="I21">I5+I6</f>
        <v>1803.77</v>
      </c>
      <c r="J21" s="23">
        <f>J5+J6</f>
        <v>1803.77</v>
      </c>
    </row>
    <row r="22" spans="1:10" ht="12.75">
      <c r="A22" s="19"/>
      <c r="B22" s="24" t="s">
        <v>27</v>
      </c>
      <c r="C22" s="21"/>
      <c r="D22" s="21"/>
      <c r="E22" s="12"/>
      <c r="F22" s="90" t="s">
        <v>14</v>
      </c>
      <c r="G22" s="22"/>
      <c r="H22" s="23">
        <f>SUM(H7:H20)</f>
        <v>0</v>
      </c>
      <c r="I22" s="25">
        <f>SUM(I7:I20)</f>
        <v>1803.77</v>
      </c>
      <c r="J22" s="23">
        <f>SUM(J7:J20)</f>
        <v>1803.77</v>
      </c>
    </row>
    <row r="23" spans="1:10" ht="12.75">
      <c r="A23" s="19"/>
      <c r="B23" s="24"/>
      <c r="C23" s="21"/>
      <c r="D23" s="21"/>
      <c r="E23" s="12"/>
      <c r="F23" s="90" t="s">
        <v>59</v>
      </c>
      <c r="G23" s="22"/>
      <c r="H23" s="23">
        <v>0</v>
      </c>
      <c r="I23" s="25">
        <v>0</v>
      </c>
      <c r="J23" s="23">
        <v>0</v>
      </c>
    </row>
    <row r="24" spans="1:10" ht="12.75">
      <c r="A24" s="8"/>
      <c r="B24" s="12"/>
      <c r="C24" s="13"/>
      <c r="D24" s="13"/>
      <c r="E24" s="12"/>
      <c r="F24" s="91" t="s">
        <v>15</v>
      </c>
      <c r="G24" s="92"/>
      <c r="H24" s="93">
        <f>H21-H22-H23</f>
        <v>0</v>
      </c>
      <c r="I24" s="94">
        <f aca="true" t="shared" si="2" ref="I24:J24">I21-I22-I23</f>
        <v>0</v>
      </c>
      <c r="J24" s="93">
        <f t="shared" si="2"/>
        <v>0</v>
      </c>
    </row>
    <row r="25" spans="1:10" ht="12.75">
      <c r="A25" s="5" t="s">
        <v>18</v>
      </c>
      <c r="B25" s="9"/>
      <c r="C25" s="6"/>
      <c r="D25" s="6"/>
      <c r="E25" s="11"/>
      <c r="F25" s="9"/>
      <c r="G25" s="9"/>
      <c r="H25" s="10"/>
      <c r="I25" s="10"/>
      <c r="J25" s="96"/>
    </row>
    <row r="26" spans="1:10" ht="12.75" customHeight="1">
      <c r="A26" s="207" t="s">
        <v>7</v>
      </c>
      <c r="B26" s="56" t="s">
        <v>74</v>
      </c>
      <c r="C26" s="36"/>
      <c r="D26" s="37" t="s">
        <v>32</v>
      </c>
      <c r="E26" s="44">
        <v>5311</v>
      </c>
      <c r="F26" s="44">
        <v>5011</v>
      </c>
      <c r="G26" s="45" t="s">
        <v>40</v>
      </c>
      <c r="H26" s="46">
        <v>8927</v>
      </c>
      <c r="I26" s="34">
        <v>-32</v>
      </c>
      <c r="J26" s="33">
        <f>H26+I26</f>
        <v>8895</v>
      </c>
    </row>
    <row r="27" spans="1:11" ht="12.75" customHeight="1">
      <c r="A27" s="209"/>
      <c r="B27" s="56" t="s">
        <v>74</v>
      </c>
      <c r="C27" s="36"/>
      <c r="D27" s="37" t="s">
        <v>32</v>
      </c>
      <c r="E27" s="37">
        <v>5311</v>
      </c>
      <c r="F27" s="37">
        <v>5192</v>
      </c>
      <c r="G27" s="43" t="s">
        <v>40</v>
      </c>
      <c r="H27" s="46">
        <v>50</v>
      </c>
      <c r="I27" s="34">
        <v>32</v>
      </c>
      <c r="J27" s="33">
        <f aca="true" t="shared" si="3" ref="J27:J39">H27+I27</f>
        <v>82</v>
      </c>
      <c r="K27" s="9"/>
    </row>
    <row r="28" spans="1:11" ht="12.75" customHeight="1">
      <c r="A28" s="209"/>
      <c r="B28" s="38" t="s">
        <v>73</v>
      </c>
      <c r="C28" s="36"/>
      <c r="D28" s="37" t="s">
        <v>32</v>
      </c>
      <c r="E28" s="37">
        <v>5311</v>
      </c>
      <c r="F28" s="37">
        <v>5137</v>
      </c>
      <c r="G28" s="43" t="s">
        <v>40</v>
      </c>
      <c r="H28" s="46">
        <v>188</v>
      </c>
      <c r="I28" s="34">
        <v>-77</v>
      </c>
      <c r="J28" s="33">
        <f t="shared" si="3"/>
        <v>111</v>
      </c>
      <c r="K28" s="9"/>
    </row>
    <row r="29" spans="1:11" ht="12.75" customHeight="1">
      <c r="A29" s="209"/>
      <c r="B29" s="38" t="s">
        <v>73</v>
      </c>
      <c r="C29" s="36"/>
      <c r="D29" s="37" t="s">
        <v>32</v>
      </c>
      <c r="E29" s="37">
        <v>5311</v>
      </c>
      <c r="F29" s="37">
        <v>5169</v>
      </c>
      <c r="G29" s="43" t="s">
        <v>40</v>
      </c>
      <c r="H29" s="46">
        <v>152</v>
      </c>
      <c r="I29" s="34">
        <v>77</v>
      </c>
      <c r="J29" s="33">
        <f t="shared" si="3"/>
        <v>229</v>
      </c>
      <c r="K29" s="9"/>
    </row>
    <row r="30" spans="1:11" ht="12.75" customHeight="1">
      <c r="A30" s="206" t="s">
        <v>10</v>
      </c>
      <c r="B30" s="42" t="s">
        <v>137</v>
      </c>
      <c r="C30" s="36" t="s">
        <v>32</v>
      </c>
      <c r="D30" s="37"/>
      <c r="E30" s="37">
        <v>3319</v>
      </c>
      <c r="F30" s="37">
        <v>5169</v>
      </c>
      <c r="G30" s="43" t="s">
        <v>32</v>
      </c>
      <c r="H30" s="46">
        <v>104.9</v>
      </c>
      <c r="I30" s="49">
        <v>-10</v>
      </c>
      <c r="J30" s="33">
        <f t="shared" si="3"/>
        <v>94.9</v>
      </c>
      <c r="K30" s="9"/>
    </row>
    <row r="31" spans="1:11" ht="12.75" customHeight="1">
      <c r="A31" s="206"/>
      <c r="B31" s="140" t="s">
        <v>77</v>
      </c>
      <c r="C31" s="139" t="s">
        <v>62</v>
      </c>
      <c r="D31" s="162"/>
      <c r="E31" s="162">
        <v>3319</v>
      </c>
      <c r="F31" s="162">
        <v>5175</v>
      </c>
      <c r="G31" s="163" t="s">
        <v>32</v>
      </c>
      <c r="H31" s="141">
        <v>0</v>
      </c>
      <c r="I31" s="164">
        <v>10</v>
      </c>
      <c r="J31" s="142">
        <f t="shared" si="3"/>
        <v>10</v>
      </c>
      <c r="K31" s="9"/>
    </row>
    <row r="32" spans="1:11" ht="12.75" customHeight="1">
      <c r="A32" s="206" t="s">
        <v>21</v>
      </c>
      <c r="B32" s="42" t="s">
        <v>138</v>
      </c>
      <c r="C32" s="36" t="s">
        <v>32</v>
      </c>
      <c r="D32" s="43" t="s">
        <v>32</v>
      </c>
      <c r="E32" s="37">
        <v>3113</v>
      </c>
      <c r="F32" s="37">
        <v>5164</v>
      </c>
      <c r="G32" s="43" t="s">
        <v>32</v>
      </c>
      <c r="H32" s="46">
        <v>20</v>
      </c>
      <c r="I32" s="49">
        <v>-9</v>
      </c>
      <c r="J32" s="33">
        <f t="shared" si="3"/>
        <v>11</v>
      </c>
      <c r="K32" s="9"/>
    </row>
    <row r="33" spans="1:11" ht="12.75" customHeight="1">
      <c r="A33" s="206"/>
      <c r="B33" s="42" t="s">
        <v>88</v>
      </c>
      <c r="C33" s="36" t="s">
        <v>32</v>
      </c>
      <c r="D33" s="43" t="s">
        <v>32</v>
      </c>
      <c r="E33" s="37">
        <v>3113</v>
      </c>
      <c r="F33" s="37">
        <v>5175</v>
      </c>
      <c r="G33" s="43" t="s">
        <v>32</v>
      </c>
      <c r="H33" s="46">
        <v>35</v>
      </c>
      <c r="I33" s="49">
        <v>9</v>
      </c>
      <c r="J33" s="33">
        <f t="shared" si="3"/>
        <v>44</v>
      </c>
      <c r="K33" s="9"/>
    </row>
    <row r="34" spans="1:11" ht="12.75" customHeight="1">
      <c r="A34" s="183" t="s">
        <v>22</v>
      </c>
      <c r="B34" s="42" t="s">
        <v>71</v>
      </c>
      <c r="C34" s="36"/>
      <c r="D34" s="43"/>
      <c r="E34" s="37">
        <v>3421</v>
      </c>
      <c r="F34" s="37">
        <v>5171</v>
      </c>
      <c r="G34" s="43" t="s">
        <v>36</v>
      </c>
      <c r="H34" s="46">
        <v>1750</v>
      </c>
      <c r="I34" s="49">
        <v>350</v>
      </c>
      <c r="J34" s="33">
        <f t="shared" si="3"/>
        <v>2100</v>
      </c>
      <c r="K34" s="9"/>
    </row>
    <row r="35" spans="1:11" ht="12.75" customHeight="1">
      <c r="A35" s="184" t="s">
        <v>25</v>
      </c>
      <c r="B35" s="140" t="s">
        <v>70</v>
      </c>
      <c r="C35" s="139" t="s">
        <v>62</v>
      </c>
      <c r="D35" s="162"/>
      <c r="E35" s="162">
        <v>3111</v>
      </c>
      <c r="F35" s="165">
        <v>5171</v>
      </c>
      <c r="G35" s="163" t="s">
        <v>42</v>
      </c>
      <c r="H35" s="141">
        <v>0</v>
      </c>
      <c r="I35" s="164">
        <v>60</v>
      </c>
      <c r="J35" s="142">
        <f t="shared" si="3"/>
        <v>60</v>
      </c>
      <c r="K35" s="9"/>
    </row>
    <row r="36" spans="1:10" ht="12.75" customHeight="1">
      <c r="A36" s="183" t="s">
        <v>28</v>
      </c>
      <c r="B36" s="42" t="s">
        <v>69</v>
      </c>
      <c r="C36" s="57"/>
      <c r="D36" s="58"/>
      <c r="E36" s="58">
        <v>2219</v>
      </c>
      <c r="F36" s="58">
        <v>5171</v>
      </c>
      <c r="G36" s="59" t="s">
        <v>43</v>
      </c>
      <c r="H36" s="46">
        <v>550</v>
      </c>
      <c r="I36" s="49">
        <v>31</v>
      </c>
      <c r="J36" s="33">
        <f t="shared" si="3"/>
        <v>581</v>
      </c>
    </row>
    <row r="37" spans="1:10" ht="12.75" customHeight="1">
      <c r="A37" s="183" t="s">
        <v>29</v>
      </c>
      <c r="B37" s="42" t="s">
        <v>68</v>
      </c>
      <c r="C37" s="57"/>
      <c r="D37" s="58"/>
      <c r="E37" s="58">
        <v>2219</v>
      </c>
      <c r="F37" s="58">
        <v>5171</v>
      </c>
      <c r="G37" s="59" t="s">
        <v>35</v>
      </c>
      <c r="H37" s="46">
        <v>773</v>
      </c>
      <c r="I37" s="49">
        <v>400</v>
      </c>
      <c r="J37" s="33">
        <f t="shared" si="3"/>
        <v>1173</v>
      </c>
    </row>
    <row r="38" spans="1:10" ht="12.75" customHeight="1">
      <c r="A38" s="207" t="s">
        <v>30</v>
      </c>
      <c r="B38" s="42" t="s">
        <v>75</v>
      </c>
      <c r="C38" s="57"/>
      <c r="D38" s="58"/>
      <c r="E38" s="58">
        <v>3412</v>
      </c>
      <c r="F38" s="58">
        <v>5171</v>
      </c>
      <c r="G38" s="59" t="s">
        <v>44</v>
      </c>
      <c r="H38" s="46">
        <v>525</v>
      </c>
      <c r="I38" s="49">
        <v>-100</v>
      </c>
      <c r="J38" s="33">
        <f t="shared" si="3"/>
        <v>425</v>
      </c>
    </row>
    <row r="39" spans="1:10" ht="12.75" customHeight="1">
      <c r="A39" s="208"/>
      <c r="B39" s="42" t="s">
        <v>76</v>
      </c>
      <c r="C39" s="57"/>
      <c r="D39" s="58"/>
      <c r="E39" s="58">
        <v>3412</v>
      </c>
      <c r="F39" s="81">
        <v>5137</v>
      </c>
      <c r="G39" s="82" t="s">
        <v>44</v>
      </c>
      <c r="H39" s="83">
        <v>150</v>
      </c>
      <c r="I39" s="84">
        <v>100</v>
      </c>
      <c r="J39" s="80">
        <f t="shared" si="3"/>
        <v>250</v>
      </c>
    </row>
    <row r="40" spans="1:10" ht="12.75" customHeight="1">
      <c r="A40" s="206" t="s">
        <v>37</v>
      </c>
      <c r="B40" s="38" t="s">
        <v>79</v>
      </c>
      <c r="C40" s="36"/>
      <c r="D40" s="37"/>
      <c r="E40" s="37">
        <v>6171</v>
      </c>
      <c r="F40" s="37">
        <v>5139</v>
      </c>
      <c r="G40" s="43"/>
      <c r="H40" s="33">
        <v>1210</v>
      </c>
      <c r="I40" s="34">
        <v>350</v>
      </c>
      <c r="J40" s="105">
        <f>H40+I40</f>
        <v>1560</v>
      </c>
    </row>
    <row r="41" spans="1:10" ht="12.75" customHeight="1">
      <c r="A41" s="206"/>
      <c r="B41" s="166" t="s">
        <v>80</v>
      </c>
      <c r="C41" s="167"/>
      <c r="D41" s="66"/>
      <c r="E41" s="66">
        <v>6171</v>
      </c>
      <c r="F41" s="66">
        <v>5169</v>
      </c>
      <c r="G41" s="168"/>
      <c r="H41" s="106">
        <v>5626</v>
      </c>
      <c r="I41" s="79">
        <v>-350</v>
      </c>
      <c r="J41" s="106">
        <f>H41+I41</f>
        <v>5276</v>
      </c>
    </row>
    <row r="42" spans="1:10" ht="12.75" customHeight="1">
      <c r="A42" s="206" t="s">
        <v>50</v>
      </c>
      <c r="B42" s="186" t="s">
        <v>130</v>
      </c>
      <c r="C42" s="170"/>
      <c r="D42" s="43" t="s">
        <v>82</v>
      </c>
      <c r="E42" s="37">
        <v>4359</v>
      </c>
      <c r="F42" s="37">
        <v>5136</v>
      </c>
      <c r="G42" s="45" t="s">
        <v>81</v>
      </c>
      <c r="H42" s="124">
        <v>5</v>
      </c>
      <c r="I42" s="125">
        <v>35</v>
      </c>
      <c r="J42" s="171">
        <f aca="true" t="shared" si="4" ref="J42:J51">H42+I42</f>
        <v>40</v>
      </c>
    </row>
    <row r="43" spans="1:10" ht="12.75" customHeight="1">
      <c r="A43" s="206"/>
      <c r="B43" s="200" t="s">
        <v>147</v>
      </c>
      <c r="C43" s="139" t="s">
        <v>62</v>
      </c>
      <c r="D43" s="163" t="s">
        <v>82</v>
      </c>
      <c r="E43" s="162">
        <v>4359</v>
      </c>
      <c r="F43" s="162">
        <v>5137</v>
      </c>
      <c r="G43" s="178" t="s">
        <v>81</v>
      </c>
      <c r="H43" s="201">
        <v>0</v>
      </c>
      <c r="I43" s="181">
        <v>40</v>
      </c>
      <c r="J43" s="179">
        <f t="shared" si="4"/>
        <v>40</v>
      </c>
    </row>
    <row r="44" spans="1:10" ht="12.75" customHeight="1">
      <c r="A44" s="206"/>
      <c r="B44" s="186" t="s">
        <v>131</v>
      </c>
      <c r="C44" s="170"/>
      <c r="D44" s="43" t="s">
        <v>82</v>
      </c>
      <c r="E44" s="37">
        <v>4359</v>
      </c>
      <c r="F44" s="37">
        <v>5169</v>
      </c>
      <c r="G44" s="45" t="s">
        <v>81</v>
      </c>
      <c r="H44" s="171">
        <v>451</v>
      </c>
      <c r="I44" s="175">
        <v>-75</v>
      </c>
      <c r="J44" s="171">
        <f>H44+I44</f>
        <v>376</v>
      </c>
    </row>
    <row r="45" spans="1:10" ht="12.75" customHeight="1">
      <c r="A45" s="206" t="s">
        <v>51</v>
      </c>
      <c r="B45" s="187" t="s">
        <v>129</v>
      </c>
      <c r="C45" s="173"/>
      <c r="D45" s="173"/>
      <c r="E45" s="129">
        <v>5311</v>
      </c>
      <c r="F45" s="129">
        <v>5134</v>
      </c>
      <c r="G45" s="130" t="s">
        <v>40</v>
      </c>
      <c r="H45" s="131">
        <v>127</v>
      </c>
      <c r="I45" s="132">
        <v>15</v>
      </c>
      <c r="J45" s="174">
        <f t="shared" si="4"/>
        <v>142</v>
      </c>
    </row>
    <row r="46" spans="1:10" ht="12.75" customHeight="1">
      <c r="A46" s="206"/>
      <c r="B46" s="188" t="s">
        <v>128</v>
      </c>
      <c r="C46" s="29"/>
      <c r="D46" s="29"/>
      <c r="E46" s="128">
        <v>5311</v>
      </c>
      <c r="F46" s="129">
        <v>5137</v>
      </c>
      <c r="G46" s="130" t="s">
        <v>40</v>
      </c>
      <c r="H46" s="131">
        <v>111</v>
      </c>
      <c r="I46" s="132">
        <v>-15</v>
      </c>
      <c r="J46" s="171">
        <f t="shared" si="4"/>
        <v>96</v>
      </c>
    </row>
    <row r="47" spans="1:10" ht="12.75" customHeight="1">
      <c r="A47" s="206" t="s">
        <v>52</v>
      </c>
      <c r="B47" s="127" t="s">
        <v>127</v>
      </c>
      <c r="C47" s="29"/>
      <c r="D47" s="29"/>
      <c r="E47" s="128">
        <v>3399</v>
      </c>
      <c r="F47" s="128">
        <v>5492</v>
      </c>
      <c r="G47" s="190"/>
      <c r="H47" s="191">
        <v>45</v>
      </c>
      <c r="I47" s="16">
        <v>5</v>
      </c>
      <c r="J47" s="171">
        <f t="shared" si="4"/>
        <v>50</v>
      </c>
    </row>
    <row r="48" spans="1:10" ht="12.75" customHeight="1">
      <c r="A48" s="206"/>
      <c r="B48" s="127" t="s">
        <v>132</v>
      </c>
      <c r="C48" s="29"/>
      <c r="D48" s="29"/>
      <c r="E48" s="128">
        <v>3399</v>
      </c>
      <c r="F48" s="128">
        <v>5169</v>
      </c>
      <c r="G48" s="190"/>
      <c r="H48" s="191">
        <v>15</v>
      </c>
      <c r="I48" s="16">
        <v>-5</v>
      </c>
      <c r="J48" s="171">
        <f t="shared" si="4"/>
        <v>10</v>
      </c>
    </row>
    <row r="49" spans="1:10" ht="12.75" customHeight="1">
      <c r="A49" s="189" t="s">
        <v>53</v>
      </c>
      <c r="B49" s="127" t="s">
        <v>135</v>
      </c>
      <c r="C49" s="29"/>
      <c r="D49" s="29"/>
      <c r="E49" s="128">
        <v>3421</v>
      </c>
      <c r="F49" s="129">
        <v>5331</v>
      </c>
      <c r="G49" s="192" t="s">
        <v>134</v>
      </c>
      <c r="H49" s="193">
        <v>2714</v>
      </c>
      <c r="I49" s="136">
        <v>178.5</v>
      </c>
      <c r="J49" s="174">
        <f t="shared" si="4"/>
        <v>2892.5</v>
      </c>
    </row>
    <row r="50" spans="1:10" ht="12.75" customHeight="1">
      <c r="A50" s="206" t="s">
        <v>54</v>
      </c>
      <c r="B50" s="176" t="s">
        <v>149</v>
      </c>
      <c r="C50" s="139" t="s">
        <v>62</v>
      </c>
      <c r="D50" s="140"/>
      <c r="E50" s="198">
        <v>6171</v>
      </c>
      <c r="F50" s="198">
        <v>5175</v>
      </c>
      <c r="G50" s="178" t="s">
        <v>142</v>
      </c>
      <c r="H50" s="141">
        <v>0</v>
      </c>
      <c r="I50" s="199">
        <v>100</v>
      </c>
      <c r="J50" s="179">
        <f t="shared" si="4"/>
        <v>100</v>
      </c>
    </row>
    <row r="51" spans="1:10" ht="12.75" customHeight="1">
      <c r="A51" s="206"/>
      <c r="B51" s="127" t="s">
        <v>148</v>
      </c>
      <c r="C51" s="29"/>
      <c r="D51" s="29"/>
      <c r="E51" s="128">
        <v>4357</v>
      </c>
      <c r="F51" s="128">
        <v>5222</v>
      </c>
      <c r="G51" s="190" t="s">
        <v>141</v>
      </c>
      <c r="H51" s="191">
        <v>263</v>
      </c>
      <c r="I51" s="16">
        <v>-100</v>
      </c>
      <c r="J51" s="171">
        <f t="shared" si="4"/>
        <v>163</v>
      </c>
    </row>
    <row r="52" spans="1:10" ht="12.75" customHeight="1">
      <c r="A52" s="185"/>
      <c r="B52" s="9"/>
      <c r="C52" s="6"/>
      <c r="D52" s="6"/>
      <c r="E52" s="9"/>
      <c r="F52" s="134" t="s">
        <v>61</v>
      </c>
      <c r="G52" s="134"/>
      <c r="H52" s="135">
        <f>SUM(H26:H51)</f>
        <v>23791.9</v>
      </c>
      <c r="I52" s="136">
        <f aca="true" t="shared" si="5" ref="I52:J52">SUM(I26:I51)</f>
        <v>1019.5</v>
      </c>
      <c r="J52" s="135">
        <f t="shared" si="5"/>
        <v>24811.4</v>
      </c>
    </row>
    <row r="53" spans="1:10" ht="12.75" customHeight="1">
      <c r="A53" s="30" t="s">
        <v>23</v>
      </c>
      <c r="B53" s="51"/>
      <c r="C53" s="52"/>
      <c r="D53" s="52"/>
      <c r="E53" s="53"/>
      <c r="F53" s="51"/>
      <c r="G53" s="51"/>
      <c r="H53" s="54"/>
      <c r="I53" s="54"/>
      <c r="J53" s="55"/>
    </row>
    <row r="54" spans="1:10" ht="12.75" customHeight="1">
      <c r="A54" s="73" t="s">
        <v>7</v>
      </c>
      <c r="B54" s="42" t="s">
        <v>89</v>
      </c>
      <c r="C54" s="37"/>
      <c r="D54" s="37"/>
      <c r="E54" s="37">
        <v>2212</v>
      </c>
      <c r="F54" s="37">
        <v>6121</v>
      </c>
      <c r="G54" s="37">
        <v>8241</v>
      </c>
      <c r="H54" s="33">
        <v>1500</v>
      </c>
      <c r="I54" s="34">
        <v>-350</v>
      </c>
      <c r="J54" s="33">
        <f aca="true" t="shared" si="6" ref="J54:J72">H54+I54</f>
        <v>1150</v>
      </c>
    </row>
    <row r="55" spans="1:10" ht="12.75" customHeight="1">
      <c r="A55" s="73" t="s">
        <v>10</v>
      </c>
      <c r="B55" s="42" t="s">
        <v>90</v>
      </c>
      <c r="C55" s="37"/>
      <c r="D55" s="37"/>
      <c r="E55" s="37">
        <v>3111</v>
      </c>
      <c r="F55" s="37">
        <v>6121</v>
      </c>
      <c r="G55" s="37">
        <v>6292</v>
      </c>
      <c r="H55" s="33">
        <v>11900</v>
      </c>
      <c r="I55" s="34">
        <v>-60</v>
      </c>
      <c r="J55" s="33">
        <f t="shared" si="6"/>
        <v>11840</v>
      </c>
    </row>
    <row r="56" spans="1:10" ht="12.75" customHeight="1">
      <c r="A56" s="73" t="s">
        <v>21</v>
      </c>
      <c r="B56" s="42" t="s">
        <v>91</v>
      </c>
      <c r="C56" s="37"/>
      <c r="D56" s="37"/>
      <c r="E56" s="37">
        <v>3745</v>
      </c>
      <c r="F56" s="37">
        <v>6121</v>
      </c>
      <c r="G56" s="37">
        <v>6217</v>
      </c>
      <c r="H56" s="33">
        <v>3255</v>
      </c>
      <c r="I56" s="34">
        <v>-31</v>
      </c>
      <c r="J56" s="33">
        <f t="shared" si="6"/>
        <v>3224</v>
      </c>
    </row>
    <row r="57" spans="1:10" ht="12.75" customHeight="1">
      <c r="A57" s="73" t="s">
        <v>22</v>
      </c>
      <c r="B57" s="42" t="s">
        <v>92</v>
      </c>
      <c r="C57" s="37"/>
      <c r="D57" s="37"/>
      <c r="E57" s="37">
        <v>3639</v>
      </c>
      <c r="F57" s="37">
        <v>6121</v>
      </c>
      <c r="G57" s="43" t="s">
        <v>46</v>
      </c>
      <c r="H57" s="33">
        <v>1340</v>
      </c>
      <c r="I57" s="34">
        <v>-400</v>
      </c>
      <c r="J57" s="33">
        <f t="shared" si="6"/>
        <v>940</v>
      </c>
    </row>
    <row r="58" spans="1:10" ht="12.75" customHeight="1">
      <c r="A58" s="202" t="s">
        <v>25</v>
      </c>
      <c r="B58" s="68" t="s">
        <v>93</v>
      </c>
      <c r="C58" s="36"/>
      <c r="D58" s="37"/>
      <c r="E58" s="37">
        <v>5311</v>
      </c>
      <c r="F58" s="37">
        <v>6121</v>
      </c>
      <c r="G58" s="43" t="s">
        <v>40</v>
      </c>
      <c r="H58" s="33">
        <v>230</v>
      </c>
      <c r="I58" s="34">
        <v>267</v>
      </c>
      <c r="J58" s="33">
        <f t="shared" si="6"/>
        <v>497</v>
      </c>
    </row>
    <row r="59" spans="1:10" ht="12.75" customHeight="1">
      <c r="A59" s="203"/>
      <c r="B59" s="68" t="s">
        <v>93</v>
      </c>
      <c r="C59" s="36"/>
      <c r="D59" s="37"/>
      <c r="E59" s="37">
        <v>5311</v>
      </c>
      <c r="F59" s="37">
        <v>6122</v>
      </c>
      <c r="G59" s="43" t="s">
        <v>40</v>
      </c>
      <c r="H59" s="33">
        <v>3220</v>
      </c>
      <c r="I59" s="34">
        <v>-267</v>
      </c>
      <c r="J59" s="33">
        <f t="shared" si="6"/>
        <v>2953</v>
      </c>
    </row>
    <row r="60" spans="1:10" ht="12.75" customHeight="1">
      <c r="A60" s="73" t="s">
        <v>29</v>
      </c>
      <c r="B60" s="71" t="s">
        <v>94</v>
      </c>
      <c r="C60" s="36" t="s">
        <v>32</v>
      </c>
      <c r="D60" s="37"/>
      <c r="E60" s="37">
        <v>2223</v>
      </c>
      <c r="F60" s="37">
        <v>6121</v>
      </c>
      <c r="G60" s="37">
        <v>8259</v>
      </c>
      <c r="H60" s="33">
        <v>100</v>
      </c>
      <c r="I60" s="34">
        <v>64</v>
      </c>
      <c r="J60" s="33">
        <f t="shared" si="6"/>
        <v>164</v>
      </c>
    </row>
    <row r="61" spans="1:10" ht="12.75" customHeight="1">
      <c r="A61" s="73" t="s">
        <v>30</v>
      </c>
      <c r="B61" s="71" t="s">
        <v>95</v>
      </c>
      <c r="C61" s="36"/>
      <c r="D61" s="37"/>
      <c r="E61" s="37">
        <v>2212</v>
      </c>
      <c r="F61" s="37">
        <v>6121</v>
      </c>
      <c r="G61" s="37">
        <v>8241</v>
      </c>
      <c r="H61" s="33">
        <v>1500</v>
      </c>
      <c r="I61" s="34">
        <v>-64</v>
      </c>
      <c r="J61" s="33">
        <f t="shared" si="6"/>
        <v>1436</v>
      </c>
    </row>
    <row r="62" spans="1:10" ht="12.75" customHeight="1">
      <c r="A62" s="73" t="s">
        <v>37</v>
      </c>
      <c r="B62" s="71" t="s">
        <v>96</v>
      </c>
      <c r="C62" s="36"/>
      <c r="D62" s="37"/>
      <c r="E62" s="37">
        <v>3632</v>
      </c>
      <c r="F62" s="60">
        <v>6122</v>
      </c>
      <c r="G62" s="61">
        <v>8238</v>
      </c>
      <c r="H62" s="47">
        <v>450</v>
      </c>
      <c r="I62" s="50">
        <v>333</v>
      </c>
      <c r="J62" s="33">
        <f t="shared" si="6"/>
        <v>783</v>
      </c>
    </row>
    <row r="63" spans="1:10" ht="12.75" customHeight="1">
      <c r="A63" s="73" t="s">
        <v>50</v>
      </c>
      <c r="B63" s="71" t="s">
        <v>97</v>
      </c>
      <c r="C63" s="36"/>
      <c r="D63" s="37"/>
      <c r="E63" s="37">
        <v>3631</v>
      </c>
      <c r="F63" s="60">
        <v>6121</v>
      </c>
      <c r="G63" s="43" t="s">
        <v>49</v>
      </c>
      <c r="H63" s="47">
        <v>450</v>
      </c>
      <c r="I63" s="50">
        <v>-333</v>
      </c>
      <c r="J63" s="33">
        <f t="shared" si="6"/>
        <v>117</v>
      </c>
    </row>
    <row r="64" spans="1:10" ht="12.75" customHeight="1">
      <c r="A64" s="73" t="s">
        <v>51</v>
      </c>
      <c r="B64" s="71" t="s">
        <v>98</v>
      </c>
      <c r="C64" s="36"/>
      <c r="D64" s="37"/>
      <c r="E64" s="37">
        <v>3113</v>
      </c>
      <c r="F64" s="60">
        <v>6121</v>
      </c>
      <c r="G64" s="61">
        <v>8248</v>
      </c>
      <c r="H64" s="47">
        <v>723</v>
      </c>
      <c r="I64" s="50">
        <v>155</v>
      </c>
      <c r="J64" s="33">
        <f t="shared" si="6"/>
        <v>878</v>
      </c>
    </row>
    <row r="65" spans="1:10" ht="12.75" customHeight="1">
      <c r="A65" s="73" t="s">
        <v>52</v>
      </c>
      <c r="B65" s="71" t="s">
        <v>99</v>
      </c>
      <c r="C65" s="36"/>
      <c r="D65" s="37"/>
      <c r="E65" s="37">
        <v>2212</v>
      </c>
      <c r="F65" s="37">
        <v>6121</v>
      </c>
      <c r="G65" s="37">
        <v>8241</v>
      </c>
      <c r="H65" s="33">
        <v>1500</v>
      </c>
      <c r="I65" s="34">
        <v>-155</v>
      </c>
      <c r="J65" s="33">
        <f t="shared" si="6"/>
        <v>1345</v>
      </c>
    </row>
    <row r="66" spans="1:10" ht="12.75" customHeight="1">
      <c r="A66" s="74" t="s">
        <v>53</v>
      </c>
      <c r="B66" s="71" t="s">
        <v>100</v>
      </c>
      <c r="C66" s="36"/>
      <c r="D66" s="37"/>
      <c r="E66" s="37">
        <v>3412</v>
      </c>
      <c r="F66" s="37">
        <v>6122</v>
      </c>
      <c r="G66" s="37">
        <v>6202</v>
      </c>
      <c r="H66" s="33">
        <v>3677</v>
      </c>
      <c r="I66" s="34">
        <v>330</v>
      </c>
      <c r="J66" s="33">
        <f t="shared" si="6"/>
        <v>4007</v>
      </c>
    </row>
    <row r="67" spans="1:10" ht="12.75" customHeight="1">
      <c r="A67" s="74" t="s">
        <v>54</v>
      </c>
      <c r="B67" s="42" t="s">
        <v>101</v>
      </c>
      <c r="C67" s="36"/>
      <c r="D67" s="37"/>
      <c r="E67" s="37">
        <v>3745</v>
      </c>
      <c r="F67" s="37">
        <v>6121</v>
      </c>
      <c r="G67" s="37">
        <v>6217</v>
      </c>
      <c r="H67" s="33">
        <v>3255</v>
      </c>
      <c r="I67" s="34">
        <v>-330</v>
      </c>
      <c r="J67" s="33">
        <f t="shared" si="6"/>
        <v>2925</v>
      </c>
    </row>
    <row r="68" spans="1:10" ht="12.75" customHeight="1">
      <c r="A68" s="74" t="s">
        <v>55</v>
      </c>
      <c r="B68" s="71" t="s">
        <v>102</v>
      </c>
      <c r="C68" s="28"/>
      <c r="D68" s="28"/>
      <c r="E68" s="28">
        <v>2219</v>
      </c>
      <c r="F68" s="28">
        <v>6121</v>
      </c>
      <c r="G68" s="28">
        <v>6215</v>
      </c>
      <c r="H68" s="105">
        <v>506</v>
      </c>
      <c r="I68" s="16">
        <v>15</v>
      </c>
      <c r="J68" s="33">
        <f t="shared" si="6"/>
        <v>521</v>
      </c>
    </row>
    <row r="69" spans="1:10" ht="12.75" customHeight="1">
      <c r="A69" s="74" t="s">
        <v>56</v>
      </c>
      <c r="B69" s="71" t="s">
        <v>99</v>
      </c>
      <c r="C69" s="28"/>
      <c r="D69" s="28"/>
      <c r="E69" s="28">
        <v>2212</v>
      </c>
      <c r="F69" s="66">
        <v>6121</v>
      </c>
      <c r="G69" s="66">
        <v>8241</v>
      </c>
      <c r="H69" s="106">
        <v>1500</v>
      </c>
      <c r="I69" s="79">
        <v>-15</v>
      </c>
      <c r="J69" s="80">
        <f t="shared" si="6"/>
        <v>1485</v>
      </c>
    </row>
    <row r="70" spans="1:10" ht="12.75" customHeight="1">
      <c r="A70" s="74" t="s">
        <v>133</v>
      </c>
      <c r="B70" s="71" t="s">
        <v>136</v>
      </c>
      <c r="C70" s="28"/>
      <c r="D70" s="28"/>
      <c r="E70" s="28">
        <v>3639</v>
      </c>
      <c r="F70" s="194">
        <v>6121</v>
      </c>
      <c r="G70" s="28">
        <v>8258</v>
      </c>
      <c r="H70" s="195">
        <v>7556.06</v>
      </c>
      <c r="I70" s="196">
        <v>-178.5</v>
      </c>
      <c r="J70" s="197">
        <f t="shared" si="6"/>
        <v>7377.56</v>
      </c>
    </row>
    <row r="71" spans="1:10" ht="12.75" customHeight="1">
      <c r="A71" s="217" t="s">
        <v>143</v>
      </c>
      <c r="B71" s="71" t="s">
        <v>144</v>
      </c>
      <c r="C71" s="28"/>
      <c r="D71" s="28"/>
      <c r="E71" s="28">
        <v>3631</v>
      </c>
      <c r="F71" s="28">
        <v>6121</v>
      </c>
      <c r="G71" s="28">
        <v>7273</v>
      </c>
      <c r="H71" s="105">
        <v>450</v>
      </c>
      <c r="I71" s="16">
        <v>63</v>
      </c>
      <c r="J71" s="33">
        <f t="shared" si="6"/>
        <v>513</v>
      </c>
    </row>
    <row r="72" spans="1:10" ht="12.75" customHeight="1">
      <c r="A72" s="218"/>
      <c r="B72" s="71" t="s">
        <v>145</v>
      </c>
      <c r="C72" s="28"/>
      <c r="D72" s="28"/>
      <c r="E72" s="28">
        <v>3631</v>
      </c>
      <c r="F72" s="28">
        <v>6121</v>
      </c>
      <c r="G72" s="43" t="s">
        <v>49</v>
      </c>
      <c r="H72" s="105">
        <v>117</v>
      </c>
      <c r="I72" s="16">
        <v>-63</v>
      </c>
      <c r="J72" s="33">
        <f t="shared" si="6"/>
        <v>54</v>
      </c>
    </row>
    <row r="73" spans="2:10" ht="12.75" customHeight="1">
      <c r="B73" s="72"/>
      <c r="C73" s="6"/>
      <c r="D73" s="6"/>
      <c r="F73" s="90" t="s">
        <v>63</v>
      </c>
      <c r="G73" s="22"/>
      <c r="H73" s="23">
        <f>SUM(H54:H72)</f>
        <v>43229.06</v>
      </c>
      <c r="I73" s="25">
        <f>SUM(I54:I72)</f>
        <v>-1019.5</v>
      </c>
      <c r="J73" s="23">
        <f>SUM(J54:J72)</f>
        <v>42209.56</v>
      </c>
    </row>
    <row r="74" spans="2:10" ht="12.75" customHeight="1">
      <c r="B74" s="72"/>
      <c r="C74" s="6"/>
      <c r="D74" s="6"/>
      <c r="E74" s="17"/>
      <c r="F74" s="9"/>
      <c r="G74" s="9"/>
      <c r="H74" s="32"/>
      <c r="I74" s="32"/>
      <c r="J74" s="54"/>
    </row>
    <row r="75" spans="2:10" ht="12.75" customHeight="1">
      <c r="B75" s="17" t="s">
        <v>126</v>
      </c>
      <c r="C75" s="6"/>
      <c r="D75" s="6"/>
      <c r="E75" s="111" t="s">
        <v>8</v>
      </c>
      <c r="F75" s="27"/>
      <c r="G75" s="112"/>
      <c r="H75" s="16"/>
      <c r="I75" s="16">
        <f>I21</f>
        <v>1803.77</v>
      </c>
      <c r="J75" s="16"/>
    </row>
    <row r="76" spans="2:10" ht="12.75" customHeight="1">
      <c r="B76" s="9"/>
      <c r="C76" s="6"/>
      <c r="D76" s="6"/>
      <c r="E76" s="110" t="s">
        <v>14</v>
      </c>
      <c r="F76" s="98"/>
      <c r="G76" s="109"/>
      <c r="H76" s="16"/>
      <c r="I76" s="16">
        <f>I52+I22</f>
        <v>2823.27</v>
      </c>
      <c r="J76" s="29"/>
    </row>
    <row r="77" spans="2:10" ht="12.75" customHeight="1">
      <c r="B77" s="9"/>
      <c r="C77" s="6"/>
      <c r="D77" s="6"/>
      <c r="E77" s="8" t="s">
        <v>13</v>
      </c>
      <c r="F77" s="9"/>
      <c r="G77" s="154"/>
      <c r="H77" s="153"/>
      <c r="I77" s="16">
        <f>I73+I23</f>
        <v>-1019.5</v>
      </c>
      <c r="J77" s="105"/>
    </row>
    <row r="78" spans="2:10" ht="12.75" customHeight="1">
      <c r="B78" s="9"/>
      <c r="C78" s="6"/>
      <c r="D78" s="6"/>
      <c r="E78" s="110" t="s">
        <v>64</v>
      </c>
      <c r="F78" s="98"/>
      <c r="G78" s="109"/>
      <c r="H78" s="153"/>
      <c r="I78" s="16">
        <f>I76+I77</f>
        <v>1803.77</v>
      </c>
      <c r="J78" s="105"/>
    </row>
    <row r="79" spans="2:10" ht="12.75" customHeight="1">
      <c r="B79" s="9"/>
      <c r="C79" s="6"/>
      <c r="D79" s="6"/>
      <c r="E79" s="26" t="s">
        <v>65</v>
      </c>
      <c r="F79" s="9"/>
      <c r="G79" s="154"/>
      <c r="H79" s="155"/>
      <c r="I79" s="16">
        <f>I75-I78</f>
        <v>0</v>
      </c>
      <c r="J79" s="105"/>
    </row>
    <row r="80" spans="2:10" ht="12.75" customHeight="1">
      <c r="B80" s="9"/>
      <c r="C80" s="6"/>
      <c r="D80" s="6"/>
      <c r="E80" s="118" t="s">
        <v>24</v>
      </c>
      <c r="F80" s="98"/>
      <c r="G80" s="109"/>
      <c r="H80" s="155"/>
      <c r="I80" s="16">
        <v>0</v>
      </c>
      <c r="J80" s="105"/>
    </row>
    <row r="81" spans="2:10" ht="12.75" customHeight="1">
      <c r="B81" s="72"/>
      <c r="C81" s="6"/>
      <c r="D81" s="6"/>
      <c r="E81" s="17"/>
      <c r="F81" s="9"/>
      <c r="G81" s="9"/>
      <c r="H81" s="32"/>
      <c r="I81" s="32"/>
      <c r="J81" s="54"/>
    </row>
    <row r="82" spans="2:10" ht="12.75" customHeight="1">
      <c r="B82" s="72"/>
      <c r="C82" s="6"/>
      <c r="D82" s="6"/>
      <c r="E82" s="108" t="s">
        <v>24</v>
      </c>
      <c r="F82" s="9"/>
      <c r="G82" s="9"/>
      <c r="H82" s="32"/>
      <c r="I82" s="32"/>
      <c r="J82" s="54"/>
    </row>
    <row r="83" spans="5:10" ht="12.75" customHeight="1">
      <c r="E83" s="113" t="s">
        <v>48</v>
      </c>
      <c r="F83" s="114"/>
      <c r="G83" s="115"/>
      <c r="H83" s="116">
        <v>43390</v>
      </c>
      <c r="I83" s="117"/>
      <c r="J83" s="116">
        <v>43397</v>
      </c>
    </row>
    <row r="84" spans="2:10" ht="12.75" customHeight="1">
      <c r="B84" s="17" t="s">
        <v>47</v>
      </c>
      <c r="C84" s="6"/>
      <c r="D84" s="6"/>
      <c r="E84" s="118" t="s">
        <v>12</v>
      </c>
      <c r="F84" s="119"/>
      <c r="G84" s="120"/>
      <c r="H84" s="121">
        <v>465988.39</v>
      </c>
      <c r="I84" s="34">
        <f>I75</f>
        <v>1803.77</v>
      </c>
      <c r="J84" s="34">
        <f>H84+I84</f>
        <v>467792.16000000003</v>
      </c>
    </row>
    <row r="85" spans="2:10" ht="12.75" customHeight="1">
      <c r="B85" s="9"/>
      <c r="C85" s="6"/>
      <c r="D85" s="6"/>
      <c r="E85" s="122" t="s">
        <v>14</v>
      </c>
      <c r="F85" s="118"/>
      <c r="G85" s="120"/>
      <c r="H85" s="219">
        <v>357906.47</v>
      </c>
      <c r="I85" s="33">
        <f>I76</f>
        <v>2823.27</v>
      </c>
      <c r="J85" s="33">
        <f>H85+I85</f>
        <v>360729.74</v>
      </c>
    </row>
    <row r="86" spans="2:10" ht="12.75" customHeight="1">
      <c r="B86" s="9"/>
      <c r="C86" s="6"/>
      <c r="D86" s="6"/>
      <c r="E86" s="118" t="s">
        <v>13</v>
      </c>
      <c r="F86" s="119"/>
      <c r="G86" s="120"/>
      <c r="H86" s="219">
        <v>146558.66</v>
      </c>
      <c r="I86" s="33">
        <f>I77</f>
        <v>-1019.5</v>
      </c>
      <c r="J86" s="33">
        <f>H86+I86</f>
        <v>145539.16</v>
      </c>
    </row>
    <row r="87" spans="2:10" ht="12.75" customHeight="1">
      <c r="B87" s="2" t="s">
        <v>146</v>
      </c>
      <c r="E87" s="122" t="s">
        <v>19</v>
      </c>
      <c r="F87" s="122"/>
      <c r="G87" s="122"/>
      <c r="H87" s="34">
        <v>504465.13</v>
      </c>
      <c r="I87" s="34">
        <f>SUM(I85:I86)</f>
        <v>1803.77</v>
      </c>
      <c r="J87" s="34">
        <f>H87+I87</f>
        <v>506268.9</v>
      </c>
    </row>
    <row r="88" spans="5:10" ht="12.75" customHeight="1">
      <c r="E88" s="122" t="s">
        <v>15</v>
      </c>
      <c r="F88" s="118"/>
      <c r="G88" s="120"/>
      <c r="H88" s="34">
        <f>H84-H87</f>
        <v>-38476.73999999999</v>
      </c>
      <c r="I88" s="34">
        <f>I84-I87</f>
        <v>0</v>
      </c>
      <c r="J88" s="34">
        <f>J84-J87</f>
        <v>-38476.73999999999</v>
      </c>
    </row>
    <row r="89" spans="5:10" ht="12.75" customHeight="1">
      <c r="E89" s="118" t="s">
        <v>20</v>
      </c>
      <c r="F89" s="119"/>
      <c r="G89" s="120"/>
      <c r="H89" s="34">
        <v>38476.74</v>
      </c>
      <c r="I89" s="34">
        <v>0</v>
      </c>
      <c r="J89" s="34">
        <f>H89+I89</f>
        <v>38476.74</v>
      </c>
    </row>
    <row r="90" spans="8:10" ht="12.75">
      <c r="H90" s="48" t="s">
        <v>32</v>
      </c>
      <c r="I90" s="7"/>
      <c r="J90" s="7"/>
    </row>
  </sheetData>
  <mergeCells count="16">
    <mergeCell ref="A71:A72"/>
    <mergeCell ref="B2:B3"/>
    <mergeCell ref="E2:E3"/>
    <mergeCell ref="F2:F3"/>
    <mergeCell ref="G2:G3"/>
    <mergeCell ref="A26:A29"/>
    <mergeCell ref="A32:A33"/>
    <mergeCell ref="A38:A39"/>
    <mergeCell ref="A58:A59"/>
    <mergeCell ref="A5:A20"/>
    <mergeCell ref="A40:A41"/>
    <mergeCell ref="A42:A44"/>
    <mergeCell ref="A45:A46"/>
    <mergeCell ref="A30:A31"/>
    <mergeCell ref="A47:A48"/>
    <mergeCell ref="A50:A51"/>
  </mergeCells>
  <conditionalFormatting sqref="B1:B2">
    <cfRule type="expression" priority="34" dxfId="2" stopIfTrue="1">
      <formula>$L1="Z"</formula>
    </cfRule>
    <cfRule type="expression" priority="35" dxfId="1" stopIfTrue="1">
      <formula>$L1="T"</formula>
    </cfRule>
    <cfRule type="expression" priority="36" dxfId="0" stopIfTrue="1">
      <formula>$L1="Y"</formula>
    </cfRule>
  </conditionalFormatting>
  <conditionalFormatting sqref="B2">
    <cfRule type="expression" priority="31" dxfId="2" stopIfTrue="1">
      <formula>$L2="Z"</formula>
    </cfRule>
    <cfRule type="expression" priority="32" dxfId="1" stopIfTrue="1">
      <formula>$L2="T"</formula>
    </cfRule>
    <cfRule type="expression" priority="33" dxfId="0" stopIfTrue="1">
      <formula>$L2="Y"</formula>
    </cfRule>
  </conditionalFormatting>
  <conditionalFormatting sqref="B1:B2">
    <cfRule type="expression" priority="28" dxfId="2" stopIfTrue="1">
      <formula>$L1="Z"</formula>
    </cfRule>
    <cfRule type="expression" priority="29" dxfId="1" stopIfTrue="1">
      <formula>$L1="T"</formula>
    </cfRule>
    <cfRule type="expression" priority="30" dxfId="0" stopIfTrue="1">
      <formula>$L1="Y"</formula>
    </cfRule>
  </conditionalFormatting>
  <conditionalFormatting sqref="B2">
    <cfRule type="expression" priority="25" dxfId="2" stopIfTrue="1">
      <formula>$L2="Z"</formula>
    </cfRule>
    <cfRule type="expression" priority="26" dxfId="1" stopIfTrue="1">
      <formula>$L2="T"</formula>
    </cfRule>
    <cfRule type="expression" priority="27" dxfId="0" stopIfTrue="1">
      <formula>$L2="Y"</formula>
    </cfRule>
  </conditionalFormatting>
  <conditionalFormatting sqref="H84">
    <cfRule type="expression" priority="22" dxfId="2" stopIfTrue="1">
      <formula>$J84="Z"</formula>
    </cfRule>
    <cfRule type="expression" priority="23" dxfId="1" stopIfTrue="1">
      <formula>$J84="T"</formula>
    </cfRule>
    <cfRule type="expression" priority="24" dxfId="0" stopIfTrue="1">
      <formula>$J84="Y"</formula>
    </cfRule>
  </conditionalFormatting>
  <conditionalFormatting sqref="H85">
    <cfRule type="expression" priority="19" dxfId="2" stopIfTrue="1">
      <formula>$J85="Z"</formula>
    </cfRule>
    <cfRule type="expression" priority="20" dxfId="1" stopIfTrue="1">
      <formula>$J85="T"</formula>
    </cfRule>
    <cfRule type="expression" priority="21" dxfId="0" stopIfTrue="1">
      <formula>$J85="Y"</formula>
    </cfRule>
  </conditionalFormatting>
  <conditionalFormatting sqref="H86">
    <cfRule type="expression" priority="16" dxfId="2" stopIfTrue="1">
      <formula>$J86="Z"</formula>
    </cfRule>
    <cfRule type="expression" priority="17" dxfId="1" stopIfTrue="1">
      <formula>$J86="T"</formula>
    </cfRule>
    <cfRule type="expression" priority="18" dxfId="0" stopIfTrue="1">
      <formula>$J86="Y"</formula>
    </cfRule>
  </conditionalFormatting>
  <conditionalFormatting sqref="C21:D23">
    <cfRule type="expression" priority="13" dxfId="2" stopIfTrue="1">
      <formula>#REF!="Z"</formula>
    </cfRule>
    <cfRule type="expression" priority="14" dxfId="1" stopIfTrue="1">
      <formula>#REF!="T"</formula>
    </cfRule>
    <cfRule type="expression" priority="15" dxfId="0" stopIfTrue="1">
      <formula>#REF!="Y"</formula>
    </cfRule>
  </conditionalFormatting>
  <conditionalFormatting sqref="H76">
    <cfRule type="expression" priority="7" dxfId="2" stopIfTrue="1">
      <formula>$J76="Z"</formula>
    </cfRule>
    <cfRule type="expression" priority="8" dxfId="1" stopIfTrue="1">
      <formula>$J76="T"</formula>
    </cfRule>
    <cfRule type="expression" priority="9" dxfId="0" stopIfTrue="1">
      <formula>$J76="Y"</formula>
    </cfRule>
  </conditionalFormatting>
  <conditionalFormatting sqref="H77">
    <cfRule type="expression" priority="4" dxfId="2" stopIfTrue="1">
      <formula>$J77="Z"</formula>
    </cfRule>
    <cfRule type="expression" priority="5" dxfId="1" stopIfTrue="1">
      <formula>$J77="T"</formula>
    </cfRule>
    <cfRule type="expression" priority="6" dxfId="0" stopIfTrue="1">
      <formula>$J77="Y"</formula>
    </cfRule>
  </conditionalFormatting>
  <conditionalFormatting sqref="H78">
    <cfRule type="expression" priority="1" dxfId="2" stopIfTrue="1">
      <formula>$J78="Z"</formula>
    </cfRule>
    <cfRule type="expression" priority="2" dxfId="1" stopIfTrue="1">
      <formula>$J78="T"</formula>
    </cfRule>
    <cfRule type="expression" priority="3" dxfId="0" stopIfTrue="1">
      <formula>$J78="Y"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Kováč Jan</dc:creator>
  <cp:keywords/>
  <dc:description/>
  <cp:lastModifiedBy>stetkarova</cp:lastModifiedBy>
  <cp:lastPrinted>2018-10-25T07:42:21Z</cp:lastPrinted>
  <dcterms:created xsi:type="dcterms:W3CDTF">2004-05-12T14:10:42Z</dcterms:created>
  <dcterms:modified xsi:type="dcterms:W3CDTF">2018-10-25T08:14:56Z</dcterms:modified>
  <cp:category/>
  <cp:version/>
  <cp:contentType/>
  <cp:contentStatus/>
</cp:coreProperties>
</file>