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5195" windowHeight="8445" activeTab="0"/>
  </bookViews>
  <sheets>
    <sheet name="2019" sheetId="3" r:id="rId1"/>
    <sheet name="List1" sheetId="5" r:id="rId2"/>
  </sheets>
  <definedNames/>
  <calcPr calcId="125725"/>
</workbook>
</file>

<file path=xl/sharedStrings.xml><?xml version="1.0" encoding="utf-8"?>
<sst xmlns="http://schemas.openxmlformats.org/spreadsheetml/2006/main" count="34" uniqueCount="29">
  <si>
    <t>Skutečnost</t>
  </si>
  <si>
    <t>Výhled</t>
  </si>
  <si>
    <t>Příjmy</t>
  </si>
  <si>
    <t>třída 1-daňové příjmy</t>
  </si>
  <si>
    <t>třída 2-nedaňové příjmy</t>
  </si>
  <si>
    <t>třída 3-kapitálové příjmy</t>
  </si>
  <si>
    <t>třída 4-přijaté dotace</t>
  </si>
  <si>
    <t>Příjmy celkem</t>
  </si>
  <si>
    <t>Výdaje</t>
  </si>
  <si>
    <t>třída 5-provozní výdaje</t>
  </si>
  <si>
    <t xml:space="preserve">   v tom:opravy a údržba </t>
  </si>
  <si>
    <t>třída 6-investiční výdaje</t>
  </si>
  <si>
    <t>Výdaje celkem</t>
  </si>
  <si>
    <t>Rozdíl Příjmů a výdajů</t>
  </si>
  <si>
    <t>NR</t>
  </si>
  <si>
    <t>Skut.</t>
  </si>
  <si>
    <t xml:space="preserve">         v tom: 41** neinvestiční</t>
  </si>
  <si>
    <t xml:space="preserve">         v tom: 42** investiční </t>
  </si>
  <si>
    <t xml:space="preserve">   v tom: rozdíl P-V provozní</t>
  </si>
  <si>
    <t xml:space="preserve">   v tom: rozdíl P-V kapitálové</t>
  </si>
  <si>
    <t>rok 2016</t>
  </si>
  <si>
    <t>rok 2020</t>
  </si>
  <si>
    <t>rok 2021</t>
  </si>
  <si>
    <t xml:space="preserve"> </t>
  </si>
  <si>
    <t>Předb. skut.</t>
  </si>
  <si>
    <t>(údaje v tis. Kč)</t>
  </si>
  <si>
    <t>Střednědobý výhled rozpočtu města Otrokovice na léta 2020 - 2021</t>
  </si>
  <si>
    <t>Příloha č. 2 us. ZMO/1/3/19</t>
  </si>
  <si>
    <t>Ing. Jaroslav Dokoupil, vedoucí EKO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</si>
</sst>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 CE"/>
      <family val="2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0" fillId="0" borderId="0" xfId="0" applyFont="1"/>
    <xf numFmtId="0" fontId="6" fillId="0" borderId="0" xfId="0" applyFont="1"/>
    <xf numFmtId="0" fontId="6" fillId="0" borderId="1" xfId="0" applyFont="1" applyBorder="1"/>
    <xf numFmtId="3" fontId="6" fillId="0" borderId="2" xfId="0" applyNumberFormat="1" applyFont="1" applyBorder="1"/>
    <xf numFmtId="3" fontId="6" fillId="0" borderId="3" xfId="0" applyNumberFormat="1" applyFont="1" applyBorder="1"/>
    <xf numFmtId="3" fontId="7" fillId="0" borderId="3" xfId="0" applyNumberFormat="1" applyFont="1" applyBorder="1"/>
    <xf numFmtId="3" fontId="8" fillId="0" borderId="4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3" fontId="6" fillId="0" borderId="0" xfId="0" applyNumberFormat="1" applyFont="1" applyBorder="1"/>
    <xf numFmtId="4" fontId="6" fillId="0" borderId="1" xfId="0" applyNumberFormat="1" applyFont="1" applyBorder="1"/>
    <xf numFmtId="3" fontId="6" fillId="0" borderId="4" xfId="0" applyNumberFormat="1" applyFont="1" applyBorder="1"/>
    <xf numFmtId="3" fontId="8" fillId="0" borderId="5" xfId="0" applyNumberFormat="1" applyFont="1" applyBorder="1"/>
    <xf numFmtId="3" fontId="8" fillId="0" borderId="0" xfId="0" applyNumberFormat="1" applyFont="1" applyBorder="1"/>
    <xf numFmtId="4" fontId="8" fillId="0" borderId="0" xfId="0" applyNumberFormat="1" applyFont="1" applyBorder="1"/>
    <xf numFmtId="3" fontId="6" fillId="0" borderId="6" xfId="0" applyNumberFormat="1" applyFont="1" applyBorder="1"/>
    <xf numFmtId="3" fontId="6" fillId="0" borderId="0" xfId="0" applyNumberFormat="1" applyFont="1"/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0" fillId="2" borderId="2" xfId="0" applyNumberFormat="1" applyFont="1" applyFill="1" applyBorder="1"/>
    <xf numFmtId="4" fontId="0" fillId="2" borderId="3" xfId="0" applyNumberFormat="1" applyFont="1" applyFill="1" applyBorder="1"/>
    <xf numFmtId="4" fontId="3" fillId="0" borderId="4" xfId="0" applyNumberFormat="1" applyFont="1" applyBorder="1"/>
    <xf numFmtId="4" fontId="3" fillId="0" borderId="4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4" fontId="4" fillId="2" borderId="3" xfId="0" applyNumberFormat="1" applyFont="1" applyFill="1" applyBorder="1"/>
    <xf numFmtId="4" fontId="4" fillId="0" borderId="9" xfId="0" applyNumberFormat="1" applyFont="1" applyFill="1" applyBorder="1"/>
    <xf numFmtId="4" fontId="2" fillId="0" borderId="10" xfId="0" applyNumberFormat="1" applyFont="1" applyBorder="1"/>
    <xf numFmtId="4" fontId="4" fillId="0" borderId="3" xfId="0" applyNumberFormat="1" applyFont="1" applyBorder="1"/>
    <xf numFmtId="4" fontId="4" fillId="0" borderId="4" xfId="0" applyNumberFormat="1" applyFont="1" applyBorder="1"/>
    <xf numFmtId="4" fontId="0" fillId="0" borderId="9" xfId="0" applyNumberFormat="1" applyFont="1" applyFill="1" applyBorder="1"/>
    <xf numFmtId="4" fontId="0" fillId="0" borderId="0" xfId="0" applyNumberFormat="1" applyFont="1" applyBorder="1"/>
    <xf numFmtId="4" fontId="0" fillId="0" borderId="9" xfId="0" applyNumberFormat="1" applyFont="1" applyBorder="1"/>
    <xf numFmtId="4" fontId="3" fillId="0" borderId="0" xfId="0" applyNumberFormat="1" applyFont="1" applyBorder="1"/>
    <xf numFmtId="3" fontId="0" fillId="0" borderId="3" xfId="0" applyNumberFormat="1" applyFont="1" applyBorder="1"/>
    <xf numFmtId="0" fontId="2" fillId="0" borderId="1" xfId="0" applyNumberFormat="1" applyFont="1" applyBorder="1" applyAlignment="1">
      <alignment horizontal="center"/>
    </xf>
    <xf numFmtId="3" fontId="0" fillId="0" borderId="2" xfId="0" applyNumberFormat="1" applyFont="1" applyBorder="1"/>
    <xf numFmtId="3" fontId="3" fillId="0" borderId="4" xfId="0" applyNumberFormat="1" applyFont="1" applyBorder="1"/>
    <xf numFmtId="3" fontId="0" fillId="0" borderId="7" xfId="0" applyNumberFormat="1" applyFont="1" applyBorder="1"/>
    <xf numFmtId="3" fontId="4" fillId="0" borderId="9" xfId="0" applyNumberFormat="1" applyFont="1" applyFill="1" applyBorder="1"/>
    <xf numFmtId="3" fontId="0" fillId="0" borderId="8" xfId="0" applyNumberFormat="1" applyFont="1" applyBorder="1"/>
    <xf numFmtId="3" fontId="3" fillId="0" borderId="4" xfId="0" applyNumberFormat="1" applyFont="1" applyBorder="1"/>
    <xf numFmtId="3" fontId="3" fillId="0" borderId="0" xfId="0" applyNumberFormat="1" applyFont="1" applyBorder="1"/>
    <xf numFmtId="3" fontId="2" fillId="0" borderId="10" xfId="0" applyNumberFormat="1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0" fontId="2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4" fillId="0" borderId="13" xfId="0" applyFont="1" applyBorder="1"/>
    <xf numFmtId="0" fontId="4" fillId="0" borderId="14" xfId="0" applyFont="1" applyFill="1" applyBorder="1"/>
    <xf numFmtId="0" fontId="3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4" fillId="0" borderId="14" xfId="0" applyFont="1" applyBorder="1"/>
    <xf numFmtId="0" fontId="0" fillId="0" borderId="14" xfId="0" applyFont="1" applyBorder="1"/>
    <xf numFmtId="0" fontId="3" fillId="0" borderId="15" xfId="0" applyFont="1" applyBorder="1"/>
    <xf numFmtId="0" fontId="3" fillId="0" borderId="11" xfId="0" applyFont="1" applyBorder="1"/>
    <xf numFmtId="0" fontId="5" fillId="0" borderId="14" xfId="0" applyFont="1" applyBorder="1"/>
    <xf numFmtId="0" fontId="5" fillId="0" borderId="15" xfId="0" applyFont="1" applyBorder="1"/>
    <xf numFmtId="0" fontId="0" fillId="3" borderId="18" xfId="0" applyFont="1" applyFill="1" applyBorder="1"/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3" borderId="19" xfId="0" applyFont="1" applyFill="1" applyBorder="1"/>
    <xf numFmtId="14" fontId="2" fillId="3" borderId="19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0" fontId="3" fillId="3" borderId="19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4" fontId="2" fillId="0" borderId="21" xfId="0" applyNumberFormat="1" applyFont="1" applyBorder="1"/>
    <xf numFmtId="3" fontId="4" fillId="0" borderId="22" xfId="0" applyNumberFormat="1" applyFont="1" applyBorder="1"/>
    <xf numFmtId="3" fontId="4" fillId="0" borderId="23" xfId="0" applyNumberFormat="1" applyFont="1" applyBorder="1"/>
    <xf numFmtId="0" fontId="0" fillId="0" borderId="24" xfId="0" applyFont="1" applyBorder="1" applyAlignment="1">
      <alignment horizontal="center"/>
    </xf>
    <xf numFmtId="3" fontId="0" fillId="0" borderId="25" xfId="0" applyNumberFormat="1" applyFont="1" applyBorder="1"/>
    <xf numFmtId="3" fontId="0" fillId="0" borderId="22" xfId="0" applyNumberFormat="1" applyFont="1" applyBorder="1"/>
    <xf numFmtId="3" fontId="3" fillId="0" borderId="23" xfId="0" applyNumberFormat="1" applyFont="1" applyBorder="1"/>
    <xf numFmtId="3" fontId="6" fillId="0" borderId="26" xfId="0" applyNumberFormat="1" applyFont="1" applyBorder="1"/>
    <xf numFmtId="3" fontId="6" fillId="0" borderId="24" xfId="0" applyNumberFormat="1" applyFont="1" applyBorder="1"/>
    <xf numFmtId="3" fontId="3" fillId="0" borderId="23" xfId="0" applyNumberFormat="1" applyFont="1" applyBorder="1"/>
    <xf numFmtId="4" fontId="8" fillId="0" borderId="26" xfId="0" applyNumberFormat="1" applyFont="1" applyBorder="1"/>
    <xf numFmtId="0" fontId="3" fillId="0" borderId="1" xfId="0" applyFont="1" applyBorder="1"/>
    <xf numFmtId="4" fontId="0" fillId="2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27.00390625" style="0" customWidth="1"/>
    <col min="2" max="2" width="12.140625" style="0" hidden="1" customWidth="1"/>
    <col min="3" max="3" width="11.421875" style="0" customWidth="1"/>
    <col min="4" max="4" width="11.28125" style="0" customWidth="1"/>
    <col min="5" max="5" width="11.57421875" style="0" customWidth="1"/>
    <col min="6" max="6" width="13.140625" style="0" customWidth="1"/>
    <col min="7" max="7" width="10.7109375" style="0" customWidth="1"/>
    <col min="8" max="8" width="12.57421875" style="0" customWidth="1"/>
    <col min="9" max="9" width="8.8515625" style="0" customWidth="1"/>
    <col min="10" max="10" width="11.7109375" style="0" customWidth="1"/>
  </cols>
  <sheetData>
    <row r="1" ht="12.75">
      <c r="H1" s="88" t="s">
        <v>27</v>
      </c>
    </row>
    <row r="3" spans="1:10" ht="18">
      <c r="A3" s="1" t="s">
        <v>26</v>
      </c>
      <c r="B3" s="3"/>
      <c r="C3" s="3"/>
      <c r="D3" s="3"/>
      <c r="E3" s="3"/>
      <c r="F3" s="3"/>
      <c r="G3" s="3"/>
      <c r="H3" s="3"/>
      <c r="J3" s="73" t="s">
        <v>23</v>
      </c>
    </row>
    <row r="4" spans="1:10" ht="13.5" thickBot="1">
      <c r="A4" s="2" t="s">
        <v>25</v>
      </c>
      <c r="B4" s="3"/>
      <c r="D4" s="3"/>
      <c r="E4" s="3"/>
      <c r="F4" s="3"/>
      <c r="G4" s="3"/>
      <c r="H4" s="3"/>
      <c r="I4" s="3"/>
      <c r="J4" s="3"/>
    </row>
    <row r="5" spans="1:8" ht="12.75">
      <c r="A5" s="62"/>
      <c r="B5" s="63" t="s">
        <v>0</v>
      </c>
      <c r="C5" s="64" t="s">
        <v>15</v>
      </c>
      <c r="D5" s="63" t="s">
        <v>15</v>
      </c>
      <c r="E5" s="63" t="s">
        <v>24</v>
      </c>
      <c r="F5" s="63" t="s">
        <v>14</v>
      </c>
      <c r="G5" s="65" t="s">
        <v>1</v>
      </c>
      <c r="H5" s="63" t="s">
        <v>1</v>
      </c>
    </row>
    <row r="6" spans="1:8" ht="14.1" customHeight="1" thickBot="1">
      <c r="A6" s="66"/>
      <c r="B6" s="67">
        <v>40543</v>
      </c>
      <c r="C6" s="68" t="s">
        <v>20</v>
      </c>
      <c r="D6" s="70">
        <v>2017</v>
      </c>
      <c r="E6" s="70">
        <v>2018</v>
      </c>
      <c r="F6" s="71">
        <v>2019</v>
      </c>
      <c r="G6" s="72" t="s">
        <v>21</v>
      </c>
      <c r="H6" s="69" t="s">
        <v>22</v>
      </c>
    </row>
    <row r="7" spans="1:8" ht="14.1" customHeight="1" thickBot="1">
      <c r="A7" s="48" t="s">
        <v>2</v>
      </c>
      <c r="B7" s="4"/>
      <c r="C7" s="4"/>
      <c r="D7" s="4"/>
      <c r="E7" s="37" t="s">
        <v>23</v>
      </c>
      <c r="F7" s="20" t="s">
        <v>23</v>
      </c>
      <c r="G7" s="19"/>
      <c r="H7" s="79" t="s">
        <v>23</v>
      </c>
    </row>
    <row r="8" spans="1:8" ht="14.1" customHeight="1">
      <c r="A8" s="49" t="s">
        <v>3</v>
      </c>
      <c r="B8" s="5">
        <v>206419.37</v>
      </c>
      <c r="C8" s="25">
        <v>253680.31</v>
      </c>
      <c r="D8" s="21">
        <v>274686.63</v>
      </c>
      <c r="E8" s="21">
        <v>298328.32</v>
      </c>
      <c r="F8" s="25">
        <v>317041</v>
      </c>
      <c r="G8" s="38">
        <v>324400</v>
      </c>
      <c r="H8" s="80">
        <v>337900</v>
      </c>
    </row>
    <row r="9" spans="1:8" ht="14.1" customHeight="1">
      <c r="A9" s="50" t="s">
        <v>4</v>
      </c>
      <c r="B9" s="6">
        <v>42795.8</v>
      </c>
      <c r="C9" s="32">
        <v>46776.43</v>
      </c>
      <c r="D9" s="22">
        <v>46110.95</v>
      </c>
      <c r="E9" s="22">
        <v>46534.09</v>
      </c>
      <c r="F9" s="32">
        <v>43755.56</v>
      </c>
      <c r="G9" s="36">
        <v>46000</v>
      </c>
      <c r="H9" s="81">
        <v>47000</v>
      </c>
    </row>
    <row r="10" spans="1:8" ht="14.1" customHeight="1">
      <c r="A10" s="50" t="s">
        <v>5</v>
      </c>
      <c r="B10" s="6">
        <v>19912.74</v>
      </c>
      <c r="C10" s="32">
        <v>4220.94</v>
      </c>
      <c r="D10" s="22">
        <v>2565.26</v>
      </c>
      <c r="E10" s="22">
        <v>4277.89</v>
      </c>
      <c r="F10" s="32">
        <v>13095.67</v>
      </c>
      <c r="G10" s="36">
        <v>12000</v>
      </c>
      <c r="H10" s="81">
        <v>13000</v>
      </c>
    </row>
    <row r="11" spans="1:8" ht="14.1" customHeight="1">
      <c r="A11" s="50" t="s">
        <v>6</v>
      </c>
      <c r="B11" s="6">
        <v>159729</v>
      </c>
      <c r="C11" s="34">
        <v>44796.75</v>
      </c>
      <c r="D11" s="22">
        <v>56851.08</v>
      </c>
      <c r="E11" s="22">
        <v>79468.98</v>
      </c>
      <c r="F11" s="34">
        <v>189454.31</v>
      </c>
      <c r="G11" s="36">
        <v>60000</v>
      </c>
      <c r="H11" s="81">
        <v>60000</v>
      </c>
    </row>
    <row r="12" spans="1:8" ht="14.1" customHeight="1">
      <c r="A12" s="51" t="s">
        <v>16</v>
      </c>
      <c r="B12" s="7">
        <v>125419.72</v>
      </c>
      <c r="C12" s="28">
        <v>41861.75</v>
      </c>
      <c r="D12" s="27">
        <v>56164.55</v>
      </c>
      <c r="E12" s="27">
        <v>58469.09</v>
      </c>
      <c r="F12" s="28">
        <v>44990.61</v>
      </c>
      <c r="G12" s="36">
        <v>45000</v>
      </c>
      <c r="H12" s="81">
        <v>47000</v>
      </c>
    </row>
    <row r="13" spans="1:8" ht="14.1" customHeight="1">
      <c r="A13" s="52" t="s">
        <v>17</v>
      </c>
      <c r="B13" s="7">
        <f>B11-B12</f>
        <v>34309.28</v>
      </c>
      <c r="C13" s="30">
        <v>2935</v>
      </c>
      <c r="D13" s="27">
        <v>686.54</v>
      </c>
      <c r="E13" s="27">
        <v>20999.89</v>
      </c>
      <c r="F13" s="30">
        <v>144463.7</v>
      </c>
      <c r="G13" s="36">
        <v>35000</v>
      </c>
      <c r="H13" s="81">
        <v>36000</v>
      </c>
    </row>
    <row r="14" spans="1:8" ht="14.1" customHeight="1" thickBot="1">
      <c r="A14" s="53" t="s">
        <v>7</v>
      </c>
      <c r="B14" s="8">
        <f aca="true" t="shared" si="0" ref="B14:H14">SUM(B8:B11)</f>
        <v>428856.91</v>
      </c>
      <c r="C14" s="23">
        <f t="shared" si="0"/>
        <v>349474.43</v>
      </c>
      <c r="D14" s="23">
        <f t="shared" si="0"/>
        <v>380213.92000000004</v>
      </c>
      <c r="E14" s="23">
        <f t="shared" si="0"/>
        <v>428609.28</v>
      </c>
      <c r="F14" s="23">
        <f t="shared" si="0"/>
        <v>563346.54</v>
      </c>
      <c r="G14" s="39">
        <f t="shared" si="0"/>
        <v>442400</v>
      </c>
      <c r="H14" s="82">
        <f t="shared" si="0"/>
        <v>457900</v>
      </c>
    </row>
    <row r="15" spans="1:8" ht="14.1" customHeight="1" thickBot="1">
      <c r="A15" s="54"/>
      <c r="B15" s="9"/>
      <c r="C15" s="10"/>
      <c r="D15" s="10"/>
      <c r="E15" s="10"/>
      <c r="F15" s="10"/>
      <c r="G15" s="10"/>
      <c r="H15" s="83"/>
    </row>
    <row r="16" spans="1:8" ht="14.1" customHeight="1" thickBot="1">
      <c r="A16" s="48" t="s">
        <v>8</v>
      </c>
      <c r="B16" s="4"/>
      <c r="C16" s="12"/>
      <c r="D16" s="12"/>
      <c r="E16" s="12"/>
      <c r="F16" s="12"/>
      <c r="G16" s="12"/>
      <c r="H16" s="84"/>
    </row>
    <row r="17" spans="1:8" ht="14.1" customHeight="1">
      <c r="A17" s="55" t="s">
        <v>9</v>
      </c>
      <c r="B17" s="5">
        <v>324554.27</v>
      </c>
      <c r="C17" s="25">
        <v>281938.13</v>
      </c>
      <c r="D17" s="25">
        <v>303642.37</v>
      </c>
      <c r="E17" s="25">
        <v>333468.85</v>
      </c>
      <c r="F17" s="25">
        <v>343350.34</v>
      </c>
      <c r="G17" s="40">
        <v>345400</v>
      </c>
      <c r="H17" s="80">
        <v>346800</v>
      </c>
    </row>
    <row r="18" spans="1:8" ht="14.1" customHeight="1">
      <c r="A18" s="56" t="s">
        <v>10</v>
      </c>
      <c r="B18" s="7">
        <v>22393.75</v>
      </c>
      <c r="C18" s="28">
        <v>37893.31</v>
      </c>
      <c r="D18" s="28">
        <v>42621.97</v>
      </c>
      <c r="E18" s="28">
        <v>45518.97</v>
      </c>
      <c r="F18" s="28">
        <v>44613.3</v>
      </c>
      <c r="G18" s="41">
        <v>44880</v>
      </c>
      <c r="H18" s="81">
        <v>45062</v>
      </c>
    </row>
    <row r="19" spans="1:8" ht="14.1" customHeight="1" thickBot="1">
      <c r="A19" s="57" t="s">
        <v>11</v>
      </c>
      <c r="B19" s="13">
        <v>69056.68</v>
      </c>
      <c r="C19" s="26">
        <v>32587.11</v>
      </c>
      <c r="D19" s="26">
        <v>58253.51</v>
      </c>
      <c r="E19" s="28">
        <v>115048.22</v>
      </c>
      <c r="F19" s="26">
        <v>219996.2</v>
      </c>
      <c r="G19" s="42">
        <v>97000</v>
      </c>
      <c r="H19" s="81">
        <v>111100</v>
      </c>
    </row>
    <row r="20" spans="1:8" ht="14.1" customHeight="1" thickBot="1">
      <c r="A20" s="58" t="s">
        <v>12</v>
      </c>
      <c r="B20" s="14">
        <f aca="true" t="shared" si="1" ref="B20:H20">B17+B19</f>
        <v>393610.95</v>
      </c>
      <c r="C20" s="24">
        <f>C17+C19</f>
        <v>314525.24</v>
      </c>
      <c r="D20" s="24">
        <f t="shared" si="1"/>
        <v>361895.88</v>
      </c>
      <c r="E20" s="24">
        <f t="shared" si="1"/>
        <v>448517.06999999995</v>
      </c>
      <c r="F20" s="24">
        <f t="shared" si="1"/>
        <v>563346.54</v>
      </c>
      <c r="G20" s="43">
        <f t="shared" si="1"/>
        <v>442400</v>
      </c>
      <c r="H20" s="85">
        <f t="shared" si="1"/>
        <v>457900</v>
      </c>
    </row>
    <row r="21" spans="1:8" ht="14.1" customHeight="1" thickBot="1">
      <c r="A21" s="54"/>
      <c r="B21" s="15"/>
      <c r="C21" s="35"/>
      <c r="D21" s="16"/>
      <c r="E21" s="16"/>
      <c r="F21" s="35"/>
      <c r="G21" s="44"/>
      <c r="H21" s="86"/>
    </row>
    <row r="22" spans="1:8" ht="14.1" customHeight="1">
      <c r="A22" s="59" t="s">
        <v>13</v>
      </c>
      <c r="B22" s="17">
        <f aca="true" t="shared" si="2" ref="B22:H22">B14-B20</f>
        <v>35245.95999999996</v>
      </c>
      <c r="C22" s="29">
        <f t="shared" si="2"/>
        <v>34949.19</v>
      </c>
      <c r="D22" s="29">
        <f t="shared" si="2"/>
        <v>18318.040000000037</v>
      </c>
      <c r="E22" s="29">
        <f t="shared" si="2"/>
        <v>-19907.78999999992</v>
      </c>
      <c r="F22" s="29">
        <f t="shared" si="2"/>
        <v>0</v>
      </c>
      <c r="G22" s="45">
        <f t="shared" si="2"/>
        <v>0</v>
      </c>
      <c r="H22" s="76">
        <f t="shared" si="2"/>
        <v>0</v>
      </c>
    </row>
    <row r="23" spans="1:8" ht="14.1" customHeight="1">
      <c r="A23" s="60" t="s">
        <v>18</v>
      </c>
      <c r="B23" s="6"/>
      <c r="C23" s="30">
        <f aca="true" t="shared" si="3" ref="C23:H23">C8+C9+C12-C17</f>
        <v>60380.359999999986</v>
      </c>
      <c r="D23" s="30">
        <f t="shared" si="3"/>
        <v>73319.76000000001</v>
      </c>
      <c r="E23" s="30">
        <f t="shared" si="3"/>
        <v>69862.65000000002</v>
      </c>
      <c r="F23" s="30">
        <f t="shared" si="3"/>
        <v>62436.82999999996</v>
      </c>
      <c r="G23" s="46">
        <f t="shared" si="3"/>
        <v>70000</v>
      </c>
      <c r="H23" s="77">
        <f t="shared" si="3"/>
        <v>85100</v>
      </c>
    </row>
    <row r="24" spans="1:8" ht="14.1" customHeight="1" thickBot="1">
      <c r="A24" s="61" t="s">
        <v>19</v>
      </c>
      <c r="B24" s="13"/>
      <c r="C24" s="31">
        <f aca="true" t="shared" si="4" ref="C24:H24">C10+C13-C19</f>
        <v>-25431.170000000002</v>
      </c>
      <c r="D24" s="31">
        <f t="shared" si="4"/>
        <v>-55001.71</v>
      </c>
      <c r="E24" s="31">
        <f t="shared" si="4"/>
        <v>-89770.44</v>
      </c>
      <c r="F24" s="31">
        <f t="shared" si="4"/>
        <v>-62436.82999999999</v>
      </c>
      <c r="G24" s="47">
        <f t="shared" si="4"/>
        <v>-50000</v>
      </c>
      <c r="H24" s="78">
        <f t="shared" si="4"/>
        <v>-62100</v>
      </c>
    </row>
    <row r="25" spans="1:8" ht="14.1" customHeight="1">
      <c r="A25" s="87"/>
      <c r="B25" s="11"/>
      <c r="C25" s="10"/>
      <c r="D25" s="10"/>
      <c r="E25" s="10"/>
      <c r="F25" s="10"/>
      <c r="G25" s="11"/>
      <c r="H25" s="33"/>
    </row>
    <row r="26" spans="1:10" ht="14.1" customHeight="1">
      <c r="A26" s="3"/>
      <c r="B26" s="3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74" t="s">
        <v>28</v>
      </c>
      <c r="B27" s="3"/>
      <c r="C27" s="3"/>
      <c r="D27" s="3"/>
      <c r="E27" s="3"/>
      <c r="F27" s="3"/>
      <c r="G27" s="3"/>
      <c r="H27" s="3"/>
      <c r="I27" s="3"/>
      <c r="J27" s="3"/>
    </row>
    <row r="28" ht="12.75">
      <c r="A28" s="75">
        <v>43509</v>
      </c>
    </row>
  </sheetData>
  <conditionalFormatting sqref="D8:E13">
    <cfRule type="expression" priority="7" dxfId="2" stopIfTrue="1">
      <formula>$I8="Z"</formula>
    </cfRule>
    <cfRule type="expression" priority="8" dxfId="1" stopIfTrue="1">
      <formula>$I8="T"</formula>
    </cfRule>
    <cfRule type="expression" priority="9" dxfId="6" stopIfTrue="1">
      <formula>$I8="Y"</formula>
    </cfRule>
  </conditionalFormatting>
  <conditionalFormatting sqref="H1">
    <cfRule type="expression" priority="4" dxfId="2" stopIfTrue="1">
      <formula>$I1="Z"</formula>
    </cfRule>
    <cfRule type="expression" priority="5" dxfId="1" stopIfTrue="1">
      <formula>$I1="T"</formula>
    </cfRule>
    <cfRule type="expression" priority="6" dxfId="0" stopIfTrue="1">
      <formula>$I1="Y"</formula>
    </cfRule>
  </conditionalFormatting>
  <conditionalFormatting sqref="H1">
    <cfRule type="expression" priority="1" dxfId="2" stopIfTrue="1">
      <formula>$G1="Z"</formula>
    </cfRule>
    <cfRule type="expression" priority="2" dxfId="1" stopIfTrue="1">
      <formula>$G1="T"</formula>
    </cfRule>
    <cfRule type="expression" priority="3" dxfId="0" stopIfTrue="1">
      <formula>$G1="Y"</formula>
    </cfRule>
  </conditionalFormatting>
  <printOptions/>
  <pageMargins left="0.72" right="0.2755905511811024" top="0.58" bottom="0.55118110236220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kovac_eko</dc:creator>
  <cp:keywords/>
  <dc:description/>
  <cp:lastModifiedBy>stetkarova</cp:lastModifiedBy>
  <cp:lastPrinted>2019-02-26T08:36:16Z</cp:lastPrinted>
  <dcterms:created xsi:type="dcterms:W3CDTF">2010-01-29T11:00:02Z</dcterms:created>
  <dcterms:modified xsi:type="dcterms:W3CDTF">2019-03-04T10:32:07Z</dcterms:modified>
  <cp:category/>
  <cp:version/>
  <cp:contentType/>
  <cp:contentStatus/>
</cp:coreProperties>
</file>