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RMO 6.3.2019" sheetId="1" r:id="rId1"/>
  </sheets>
  <definedNames/>
  <calcPr calcId="125725"/>
</workbook>
</file>

<file path=xl/sharedStrings.xml><?xml version="1.0" encoding="utf-8"?>
<sst xmlns="http://schemas.openxmlformats.org/spreadsheetml/2006/main" count="140" uniqueCount="103">
  <si>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</si>
  <si>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</si>
  <si>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</si>
  <si>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</si>
  <si>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</si>
  <si>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</si>
  <si>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</si>
  <si>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</si>
  <si>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</si>
  <si>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</si>
  <si>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</si>
  <si>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</si>
  <si>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</si>
  <si>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</si>
  <si>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</si>
  <si>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</si>
  <si>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</si>
  <si>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</si>
  <si>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</si>
  <si>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</si>
  <si>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</si>
  <si>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</si>
  <si>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</si>
  <si>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</si>
  <si>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</si>
  <si>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</si>
  <si>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</si>
  <si>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</si>
  <si>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</si>
  <si>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</si>
  <si>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</si>
  <si>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Celkové výdaje (BV+inv)</t>
  </si>
  <si>
    <t>Finance</t>
  </si>
  <si>
    <t>Rekapitulace Rozpočtového opatření</t>
  </si>
  <si>
    <t>Rekapitulace celkového rozpočtu města na rok 2019 včetně RO</t>
  </si>
  <si>
    <t>0787</t>
  </si>
  <si>
    <t>1244</t>
  </si>
  <si>
    <t>0560</t>
  </si>
  <si>
    <t>4.</t>
  </si>
  <si>
    <t>5.</t>
  </si>
  <si>
    <t>0786</t>
  </si>
  <si>
    <t xml:space="preserve">Rozpočtové opatření č. 1/2019 - změna schváleného rozpočtu roku 2019 - březen  (údaje v tis. Kč) </t>
  </si>
  <si>
    <t>6.</t>
  </si>
  <si>
    <t>104513013</t>
  </si>
  <si>
    <t>0407</t>
  </si>
  <si>
    <t>104113013</t>
  </si>
  <si>
    <t>SOC POSBO přesun z ost. služby na cestovné</t>
  </si>
  <si>
    <t>SOC POSBO navýšení prost. na cestovné (zahr. studijní cesta)</t>
  </si>
  <si>
    <t>D) Změny ve financování</t>
  </si>
  <si>
    <t>Otrokovice 27.2.2019</t>
  </si>
  <si>
    <t>Financování saldo</t>
  </si>
  <si>
    <t>0561</t>
  </si>
  <si>
    <t>Záštita ST - přesun spolku KESBUK z.s.</t>
  </si>
  <si>
    <t>Záštita MST - přesun spolku BIKECORE OE, z.s.</t>
  </si>
  <si>
    <t>3545</t>
  </si>
  <si>
    <t>5221</t>
  </si>
  <si>
    <t>4225</t>
  </si>
  <si>
    <t>0784</t>
  </si>
  <si>
    <t>0505</t>
  </si>
  <si>
    <t>5222</t>
  </si>
  <si>
    <t>0489</t>
  </si>
  <si>
    <t>NZ</t>
  </si>
  <si>
    <t>P= příjmy   V= výdaje   NZ= nově zařazeno do R2019</t>
  </si>
  <si>
    <t>Fin. dar Šance Olomouc o.p.s., IČ 70039704, výtěžek ze sb. (us. č. ZMO/8/3/19)</t>
  </si>
  <si>
    <t>Fin. dar Nadaci "Národ dětem", IČ 48550256, výtěžek ze sb. (us. č. ZMO/8/3/19)</t>
  </si>
  <si>
    <t>OŠK Fin. dar KESBUK, z.s., IČ 03531406, na běž. závod 5.1.2019 (RMO/3/1/19)</t>
  </si>
  <si>
    <t>Fin. dar Naději, pob. Otrokovice, IČ 00570931, výtěžek ze sb. (us. č. ZMO/8/3/19)</t>
  </si>
  <si>
    <t>Fin. dar Naději, otrokovické o.p.s. IČ 29376800, výtěžek ze sb. (us. č. ZMO/8/3/19)</t>
  </si>
  <si>
    <t>Projekty nejbližších let</t>
  </si>
  <si>
    <t>0128</t>
  </si>
  <si>
    <t>4359</t>
  </si>
  <si>
    <t>č. 1</t>
  </si>
  <si>
    <t>9308</t>
  </si>
  <si>
    <t>PROV ost. služby přesun na nájemné</t>
  </si>
  <si>
    <t>PROV zvýšení prost. na nájemné</t>
  </si>
  <si>
    <t>Přijaté neinvestiční dary</t>
  </si>
  <si>
    <t>SOC POSBO nákup mat. j.n. přesun na DHM</t>
  </si>
  <si>
    <t>7.</t>
  </si>
  <si>
    <t>Fin. dar Římskok. far. Otrok., IČ 44125909, na opravu střechy kostela (ZMO/9/3/19)</t>
  </si>
  <si>
    <t>SOC POSBO DHDM nákup výp. techniky pro členy proj. týmu zvýš.</t>
  </si>
  <si>
    <t>Páteřní cyklostezka Otr. - Vizovice, napojení Baťov</t>
  </si>
  <si>
    <t>ORM Vjezd do prům. areálu TOMA a.s.</t>
  </si>
  <si>
    <t>6202</t>
  </si>
  <si>
    <t xml:space="preserve">ORM Revitalizce SH zavedení nové pol. </t>
  </si>
  <si>
    <t>ORM revitalizace SH snížení</t>
  </si>
  <si>
    <t>0604</t>
  </si>
  <si>
    <t>9.</t>
  </si>
  <si>
    <t>OŠK Fin. dar BICORE OE, z.s., IČ 22891692, na závod hors. kol 6.-7.4.2019 (RMO/26/3/19)</t>
  </si>
  <si>
    <t>ORM Projekty nejbližších let konzultace, poradenství - zvýšení</t>
  </si>
  <si>
    <t>ORM Projekty nejbližších let nákup ost. služeb - zvýšení</t>
  </si>
  <si>
    <t>Příjem Nadačního příspěvku od Nadace ČEZ</t>
  </si>
  <si>
    <t>8258</t>
  </si>
  <si>
    <t>Rezerva na nespec. výdaje</t>
  </si>
  <si>
    <t>SOC KD Baťov nákup ost. služeb snížení</t>
  </si>
  <si>
    <t>SOC KD Baťov věcné dary zvýšení</t>
  </si>
  <si>
    <t>0329</t>
  </si>
  <si>
    <t>ORM projekty nejbližších let snížení. přesun na dlouhod. plán rozvoje sportu, sl. a poradenství</t>
  </si>
  <si>
    <t>OŠK Dlouhodobý plán rozvoje sportu</t>
  </si>
  <si>
    <t>10.</t>
  </si>
  <si>
    <t>8.</t>
  </si>
  <si>
    <t>Příloha k us. č. RMO/26/4/19</t>
  </si>
  <si>
    <t>ORM Revitalizace SH dr. hm. dl. majetek - zvýšení</t>
  </si>
  <si>
    <t>ORM Sportovní hala dr. hm. dl. majetek - zvýšení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</si>
</sst>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2" fontId="3" fillId="0" borderId="5" xfId="0" applyNumberFormat="1" applyFont="1" applyFill="1" applyBorder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" fontId="3" fillId="0" borderId="7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/>
    </xf>
    <xf numFmtId="4" fontId="1" fillId="0" borderId="5" xfId="0" applyNumberFormat="1" applyFont="1" applyFill="1" applyBorder="1" applyAlignment="1">
      <alignment horizontal="right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7" xfId="0" applyNumberFormat="1" applyFont="1" applyFill="1" applyBorder="1" applyAlignment="1">
      <alignment horizontal="right"/>
    </xf>
    <xf numFmtId="0" fontId="1" fillId="0" borderId="6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7" xfId="0" applyNumberFormat="1" applyFont="1" applyFill="1" applyBorder="1"/>
    <xf numFmtId="0" fontId="3" fillId="0" borderId="6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0" fontId="1" fillId="0" borderId="8" xfId="0" applyFont="1" applyFill="1" applyBorder="1"/>
    <xf numFmtId="4" fontId="3" fillId="0" borderId="5" xfId="0" applyNumberFormat="1" applyFont="1" applyFill="1" applyBorder="1"/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4" fontId="3" fillId="0" borderId="7" xfId="0" applyNumberFormat="1" applyFont="1" applyBorder="1"/>
    <xf numFmtId="0" fontId="3" fillId="0" borderId="2" xfId="0" applyFont="1" applyBorder="1" applyAlignment="1">
      <alignment horizontal="left"/>
    </xf>
    <xf numFmtId="4" fontId="1" fillId="0" borderId="9" xfId="0" applyNumberFormat="1" applyFont="1" applyBorder="1"/>
    <xf numFmtId="0" fontId="1" fillId="0" borderId="0" xfId="0" applyFont="1" applyFill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9" fontId="3" fillId="3" borderId="0" xfId="0" applyNumberFormat="1" applyFon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/>
    </xf>
    <xf numFmtId="0" fontId="1" fillId="5" borderId="5" xfId="0" applyFont="1" applyFill="1" applyBorder="1"/>
    <xf numFmtId="0" fontId="3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4" fontId="1" fillId="5" borderId="5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0" fontId="4" fillId="5" borderId="5" xfId="0" applyFont="1" applyFill="1" applyBorder="1" applyAlignment="1">
      <alignment horizontal="left"/>
    </xf>
    <xf numFmtId="4" fontId="1" fillId="5" borderId="5" xfId="0" applyNumberFormat="1" applyFont="1" applyFill="1" applyBorder="1"/>
    <xf numFmtId="4" fontId="3" fillId="5" borderId="5" xfId="0" applyNumberFormat="1" applyFont="1" applyFill="1" applyBorder="1"/>
    <xf numFmtId="4" fontId="3" fillId="3" borderId="2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vertical="center"/>
    </xf>
    <xf numFmtId="4" fontId="3" fillId="3" borderId="7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33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7">
      <selection activeCell="B27" sqref="B27"/>
    </sheetView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61" customWidth="1"/>
    <col min="4" max="4" width="10.00390625" style="61" bestFit="1" customWidth="1"/>
    <col min="5" max="7" width="6.7109375" style="4" customWidth="1"/>
    <col min="8" max="8" width="10.7109375" style="4" customWidth="1"/>
    <col min="9" max="9" width="8.8515625" style="4" customWidth="1"/>
    <col min="10" max="10" width="10.7109375" style="4" customWidth="1"/>
    <col min="11" max="11" width="13.28125" style="4" customWidth="1"/>
    <col min="12" max="12" width="11.7109375" style="4" customWidth="1"/>
    <col min="13" max="16384" width="9.140625" style="4" customWidth="1"/>
  </cols>
  <sheetData>
    <row r="1" spans="1:10" ht="15">
      <c r="A1" s="1" t="s">
        <v>41</v>
      </c>
      <c r="B1" s="2"/>
      <c r="C1" s="3"/>
      <c r="D1" s="3"/>
      <c r="H1" s="2" t="s">
        <v>100</v>
      </c>
      <c r="I1" s="2"/>
      <c r="J1" s="1"/>
    </row>
    <row r="2" spans="1:10" s="2" customFormat="1" ht="15">
      <c r="A2" s="5" t="s">
        <v>0</v>
      </c>
      <c r="B2" s="92" t="s">
        <v>1</v>
      </c>
      <c r="C2" s="5"/>
      <c r="D2" s="5" t="s">
        <v>2</v>
      </c>
      <c r="E2" s="92" t="s">
        <v>3</v>
      </c>
      <c r="F2" s="92" t="s">
        <v>4</v>
      </c>
      <c r="G2" s="92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93"/>
      <c r="C3" s="6"/>
      <c r="D3" s="6" t="s">
        <v>10</v>
      </c>
      <c r="E3" s="93"/>
      <c r="F3" s="93"/>
      <c r="G3" s="93"/>
      <c r="H3" s="6" t="s">
        <v>11</v>
      </c>
      <c r="I3" s="6" t="s">
        <v>71</v>
      </c>
      <c r="J3" s="6" t="s">
        <v>11</v>
      </c>
    </row>
    <row r="4" spans="1:10" ht="12.95" customHeight="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1" ht="12.95" customHeight="1">
      <c r="A5" s="89" t="s">
        <v>13</v>
      </c>
      <c r="B5" s="77" t="s">
        <v>75</v>
      </c>
      <c r="C5" s="78" t="s">
        <v>61</v>
      </c>
      <c r="D5" s="79"/>
      <c r="E5" s="79">
        <v>6171</v>
      </c>
      <c r="F5" s="79">
        <v>2321</v>
      </c>
      <c r="G5" s="80"/>
      <c r="H5" s="81">
        <v>0</v>
      </c>
      <c r="I5" s="82">
        <v>291.08</v>
      </c>
      <c r="J5" s="84">
        <f>H5+I5</f>
        <v>291.08</v>
      </c>
      <c r="K5" s="13"/>
    </row>
    <row r="6" spans="1:11" ht="12.95" customHeight="1">
      <c r="A6" s="89"/>
      <c r="B6" s="77" t="s">
        <v>90</v>
      </c>
      <c r="C6" s="78" t="s">
        <v>61</v>
      </c>
      <c r="D6" s="79"/>
      <c r="E6" s="79">
        <v>3541</v>
      </c>
      <c r="F6" s="79">
        <v>2321</v>
      </c>
      <c r="G6" s="80"/>
      <c r="H6" s="81">
        <v>0</v>
      </c>
      <c r="I6" s="82">
        <v>50</v>
      </c>
      <c r="J6" s="84">
        <f>H6+I6</f>
        <v>50</v>
      </c>
      <c r="K6" s="87"/>
    </row>
    <row r="7" spans="1:10" s="29" customFormat="1" ht="12.95" customHeight="1">
      <c r="A7" s="26"/>
      <c r="B7" s="27"/>
      <c r="C7" s="28"/>
      <c r="D7" s="28"/>
      <c r="E7" s="99" t="s">
        <v>16</v>
      </c>
      <c r="F7" s="99"/>
      <c r="G7" s="99"/>
      <c r="H7" s="23">
        <f>SUM(H5:H6)</f>
        <v>0</v>
      </c>
      <c r="I7" s="23">
        <f>SUM(I5:I6)</f>
        <v>341.08</v>
      </c>
      <c r="J7" s="23">
        <f>SUM(J5:J6)</f>
        <v>341.08</v>
      </c>
    </row>
    <row r="8" spans="1:10" s="29" customFormat="1" ht="12.95" customHeight="1">
      <c r="A8" s="26"/>
      <c r="B8" s="30" t="s">
        <v>62</v>
      </c>
      <c r="C8" s="28"/>
      <c r="D8" s="28"/>
      <c r="E8" s="94" t="s">
        <v>17</v>
      </c>
      <c r="F8" s="94"/>
      <c r="G8" s="94"/>
      <c r="H8" s="17">
        <v>0</v>
      </c>
      <c r="I8" s="23">
        <v>0</v>
      </c>
      <c r="J8" s="17">
        <v>0</v>
      </c>
    </row>
    <row r="9" spans="1:10" s="29" customFormat="1" ht="12.95" customHeight="1">
      <c r="A9" s="26"/>
      <c r="B9" s="31"/>
      <c r="C9" s="28"/>
      <c r="D9" s="28"/>
      <c r="E9" s="95" t="s">
        <v>18</v>
      </c>
      <c r="F9" s="95"/>
      <c r="G9" s="95"/>
      <c r="H9" s="32">
        <v>0</v>
      </c>
      <c r="I9" s="88">
        <v>0</v>
      </c>
      <c r="J9" s="32">
        <v>0</v>
      </c>
    </row>
    <row r="10" spans="1:10" ht="12.95" customHeight="1">
      <c r="A10" s="33"/>
      <c r="B10" s="34"/>
      <c r="C10" s="35"/>
      <c r="D10" s="35"/>
      <c r="E10" s="95" t="s">
        <v>19</v>
      </c>
      <c r="F10" s="95"/>
      <c r="G10" s="95"/>
      <c r="H10" s="36">
        <f>H7-H8-H9</f>
        <v>0</v>
      </c>
      <c r="I10" s="36">
        <f>I7-I8-I9</f>
        <v>341.08</v>
      </c>
      <c r="J10" s="36">
        <f>J7-J8-J9</f>
        <v>341.08</v>
      </c>
    </row>
    <row r="11" spans="1:10" ht="12.95" customHeight="1">
      <c r="A11" s="37" t="s">
        <v>20</v>
      </c>
      <c r="B11" s="38"/>
      <c r="C11" s="39"/>
      <c r="D11" s="39"/>
      <c r="E11" s="40"/>
      <c r="F11" s="38"/>
      <c r="G11" s="38"/>
      <c r="H11" s="41"/>
      <c r="I11" s="41"/>
      <c r="J11" s="42"/>
    </row>
    <row r="12" spans="1:10" ht="12.95" customHeight="1">
      <c r="A12" s="89" t="s">
        <v>13</v>
      </c>
      <c r="B12" s="21" t="s">
        <v>73</v>
      </c>
      <c r="C12" s="22"/>
      <c r="D12" s="22"/>
      <c r="E12" s="22">
        <v>6171</v>
      </c>
      <c r="F12" s="22">
        <v>5169</v>
      </c>
      <c r="G12" s="21"/>
      <c r="H12" s="46">
        <v>6185</v>
      </c>
      <c r="I12" s="47">
        <v>-36</v>
      </c>
      <c r="J12" s="25">
        <f aca="true" t="shared" si="0" ref="J12:J29">H12+I12</f>
        <v>6149</v>
      </c>
    </row>
    <row r="13" spans="1:10" ht="12.95" customHeight="1">
      <c r="A13" s="89"/>
      <c r="B13" s="14" t="s">
        <v>74</v>
      </c>
      <c r="C13" s="15"/>
      <c r="D13" s="16"/>
      <c r="E13" s="11">
        <v>6171</v>
      </c>
      <c r="F13" s="11">
        <v>5164</v>
      </c>
      <c r="G13" s="16"/>
      <c r="H13" s="25">
        <v>25</v>
      </c>
      <c r="I13" s="20">
        <v>36</v>
      </c>
      <c r="J13" s="25">
        <f t="shared" si="0"/>
        <v>61</v>
      </c>
    </row>
    <row r="14" spans="1:10" ht="12.95" customHeight="1">
      <c r="A14" s="89" t="s">
        <v>14</v>
      </c>
      <c r="B14" s="43" t="s">
        <v>46</v>
      </c>
      <c r="C14" s="15"/>
      <c r="D14" s="16" t="s">
        <v>43</v>
      </c>
      <c r="E14" s="22">
        <v>4359</v>
      </c>
      <c r="F14" s="22">
        <v>5169</v>
      </c>
      <c r="G14" s="16" t="s">
        <v>44</v>
      </c>
      <c r="H14" s="17">
        <v>284</v>
      </c>
      <c r="I14" s="20">
        <v>-90</v>
      </c>
      <c r="J14" s="17">
        <f t="shared" si="0"/>
        <v>194</v>
      </c>
    </row>
    <row r="15" spans="1:10" ht="12.95" customHeight="1">
      <c r="A15" s="89"/>
      <c r="B15" s="43" t="s">
        <v>47</v>
      </c>
      <c r="C15" s="15"/>
      <c r="D15" s="16" t="s">
        <v>45</v>
      </c>
      <c r="E15" s="22">
        <v>4359</v>
      </c>
      <c r="F15" s="22">
        <v>5173</v>
      </c>
      <c r="G15" s="16" t="s">
        <v>44</v>
      </c>
      <c r="H15" s="17">
        <v>172</v>
      </c>
      <c r="I15" s="20">
        <v>90</v>
      </c>
      <c r="J15" s="17">
        <f t="shared" si="0"/>
        <v>262</v>
      </c>
    </row>
    <row r="16" spans="1:10" ht="12.95" customHeight="1">
      <c r="A16" s="89"/>
      <c r="B16" s="43" t="s">
        <v>76</v>
      </c>
      <c r="C16" s="15"/>
      <c r="D16" s="16" t="s">
        <v>45</v>
      </c>
      <c r="E16" s="22">
        <v>4359</v>
      </c>
      <c r="F16" s="22">
        <v>5139</v>
      </c>
      <c r="G16" s="16" t="s">
        <v>44</v>
      </c>
      <c r="H16" s="17">
        <v>185</v>
      </c>
      <c r="I16" s="20">
        <v>-20</v>
      </c>
      <c r="J16" s="17">
        <f t="shared" si="0"/>
        <v>165</v>
      </c>
    </row>
    <row r="17" spans="1:10" ht="12.95" customHeight="1">
      <c r="A17" s="89"/>
      <c r="B17" s="43" t="s">
        <v>79</v>
      </c>
      <c r="C17" s="15"/>
      <c r="D17" s="16" t="s">
        <v>43</v>
      </c>
      <c r="E17" s="22">
        <v>4359</v>
      </c>
      <c r="F17" s="22">
        <v>5137</v>
      </c>
      <c r="G17" s="16" t="s">
        <v>44</v>
      </c>
      <c r="H17" s="17">
        <v>42</v>
      </c>
      <c r="I17" s="20">
        <v>20</v>
      </c>
      <c r="J17" s="17">
        <f t="shared" si="0"/>
        <v>62</v>
      </c>
    </row>
    <row r="18" spans="1:10" ht="12.95" customHeight="1">
      <c r="A18" s="89" t="s">
        <v>15</v>
      </c>
      <c r="B18" s="43" t="s">
        <v>93</v>
      </c>
      <c r="C18" s="15"/>
      <c r="D18" s="16"/>
      <c r="E18" s="22">
        <v>4379</v>
      </c>
      <c r="F18" s="22">
        <v>5169</v>
      </c>
      <c r="G18" s="16" t="s">
        <v>95</v>
      </c>
      <c r="H18" s="17">
        <v>31</v>
      </c>
      <c r="I18" s="20">
        <v>-17</v>
      </c>
      <c r="J18" s="17">
        <f t="shared" si="0"/>
        <v>14</v>
      </c>
    </row>
    <row r="19" spans="1:10" ht="12.95" customHeight="1">
      <c r="A19" s="89"/>
      <c r="B19" s="43" t="s">
        <v>94</v>
      </c>
      <c r="C19" s="15"/>
      <c r="D19" s="16"/>
      <c r="E19" s="22">
        <v>4379</v>
      </c>
      <c r="F19" s="22">
        <v>5194</v>
      </c>
      <c r="G19" s="16" t="s">
        <v>95</v>
      </c>
      <c r="H19" s="17">
        <v>2</v>
      </c>
      <c r="I19" s="20">
        <v>17</v>
      </c>
      <c r="J19" s="17">
        <f t="shared" si="0"/>
        <v>19</v>
      </c>
    </row>
    <row r="20" spans="1:10" ht="12.95" customHeight="1">
      <c r="A20" s="74" t="s">
        <v>38</v>
      </c>
      <c r="B20" s="83" t="s">
        <v>78</v>
      </c>
      <c r="C20" s="78" t="s">
        <v>61</v>
      </c>
      <c r="D20" s="77"/>
      <c r="E20" s="79">
        <v>3330</v>
      </c>
      <c r="F20" s="79">
        <v>5223</v>
      </c>
      <c r="G20" s="79" t="s">
        <v>37</v>
      </c>
      <c r="H20" s="84">
        <v>0</v>
      </c>
      <c r="I20" s="85">
        <v>500</v>
      </c>
      <c r="J20" s="84">
        <f>H20+I20</f>
        <v>500</v>
      </c>
    </row>
    <row r="21" spans="1:10" ht="12.95" customHeight="1">
      <c r="A21" s="90" t="s">
        <v>39</v>
      </c>
      <c r="B21" s="24" t="s">
        <v>53</v>
      </c>
      <c r="C21" s="15"/>
      <c r="D21" s="14"/>
      <c r="E21" s="22">
        <v>6112</v>
      </c>
      <c r="F21" s="22">
        <v>5901</v>
      </c>
      <c r="G21" s="22">
        <v>1245</v>
      </c>
      <c r="H21" s="19">
        <v>50</v>
      </c>
      <c r="I21" s="44">
        <v>-5</v>
      </c>
      <c r="J21" s="19">
        <f t="shared" si="0"/>
        <v>45</v>
      </c>
    </row>
    <row r="22" spans="1:10" ht="12.95" customHeight="1">
      <c r="A22" s="91"/>
      <c r="B22" s="83" t="s">
        <v>87</v>
      </c>
      <c r="C22" s="78" t="s">
        <v>61</v>
      </c>
      <c r="D22" s="77"/>
      <c r="E22" s="79">
        <v>3419</v>
      </c>
      <c r="F22" s="79">
        <v>5222</v>
      </c>
      <c r="G22" s="80" t="s">
        <v>40</v>
      </c>
      <c r="H22" s="84">
        <v>0</v>
      </c>
      <c r="I22" s="85">
        <v>5</v>
      </c>
      <c r="J22" s="84">
        <f t="shared" si="0"/>
        <v>5</v>
      </c>
    </row>
    <row r="23" spans="1:10" ht="12.95" customHeight="1">
      <c r="A23" s="110" t="s">
        <v>42</v>
      </c>
      <c r="B23" s="21" t="s">
        <v>52</v>
      </c>
      <c r="C23" s="22"/>
      <c r="D23" s="22"/>
      <c r="E23" s="22">
        <v>6112</v>
      </c>
      <c r="F23" s="22">
        <v>5901</v>
      </c>
      <c r="G23" s="22" t="s">
        <v>36</v>
      </c>
      <c r="H23" s="19">
        <v>100</v>
      </c>
      <c r="I23" s="44">
        <v>-5</v>
      </c>
      <c r="J23" s="19">
        <f t="shared" si="0"/>
        <v>95</v>
      </c>
    </row>
    <row r="24" spans="1:10" ht="12.95" customHeight="1">
      <c r="A24" s="91"/>
      <c r="B24" s="77" t="s">
        <v>65</v>
      </c>
      <c r="C24" s="78" t="s">
        <v>61</v>
      </c>
      <c r="D24" s="79"/>
      <c r="E24" s="79">
        <v>3419</v>
      </c>
      <c r="F24" s="79">
        <v>5222</v>
      </c>
      <c r="G24" s="79" t="s">
        <v>35</v>
      </c>
      <c r="H24" s="84">
        <v>0</v>
      </c>
      <c r="I24" s="85">
        <v>5</v>
      </c>
      <c r="J24" s="84">
        <f t="shared" si="0"/>
        <v>5</v>
      </c>
    </row>
    <row r="25" spans="1:10" ht="12.95" customHeight="1">
      <c r="A25" s="12" t="s">
        <v>77</v>
      </c>
      <c r="B25" s="77" t="s">
        <v>81</v>
      </c>
      <c r="C25" s="78" t="s">
        <v>61</v>
      </c>
      <c r="D25" s="79"/>
      <c r="E25" s="79">
        <v>2219</v>
      </c>
      <c r="F25" s="79">
        <v>5169</v>
      </c>
      <c r="G25" s="79">
        <v>2205</v>
      </c>
      <c r="H25" s="84">
        <v>0</v>
      </c>
      <c r="I25" s="85">
        <v>13</v>
      </c>
      <c r="J25" s="84">
        <f t="shared" si="0"/>
        <v>13</v>
      </c>
    </row>
    <row r="26" spans="1:10" ht="12.95" customHeight="1">
      <c r="A26" s="89" t="s">
        <v>99</v>
      </c>
      <c r="B26" s="21" t="s">
        <v>88</v>
      </c>
      <c r="C26" s="22"/>
      <c r="D26" s="22"/>
      <c r="E26" s="22">
        <v>3639</v>
      </c>
      <c r="F26" s="22">
        <v>5166</v>
      </c>
      <c r="G26" s="16" t="s">
        <v>69</v>
      </c>
      <c r="H26" s="19">
        <v>50</v>
      </c>
      <c r="I26" s="44">
        <v>50</v>
      </c>
      <c r="J26" s="19">
        <f>H26+I26</f>
        <v>100</v>
      </c>
    </row>
    <row r="27" spans="1:10" ht="12.95" customHeight="1">
      <c r="A27" s="89"/>
      <c r="B27" s="21" t="s">
        <v>89</v>
      </c>
      <c r="C27" s="22"/>
      <c r="D27" s="22"/>
      <c r="E27" s="22">
        <v>3639</v>
      </c>
      <c r="F27" s="22">
        <v>5169</v>
      </c>
      <c r="G27" s="16" t="s">
        <v>69</v>
      </c>
      <c r="H27" s="19">
        <v>50</v>
      </c>
      <c r="I27" s="44">
        <v>50</v>
      </c>
      <c r="J27" s="19">
        <f t="shared" si="0"/>
        <v>100</v>
      </c>
    </row>
    <row r="28" spans="1:10" ht="12.95" customHeight="1">
      <c r="A28" s="89" t="s">
        <v>86</v>
      </c>
      <c r="B28" s="77" t="s">
        <v>101</v>
      </c>
      <c r="C28" s="78" t="s">
        <v>61</v>
      </c>
      <c r="D28" s="79"/>
      <c r="E28" s="79">
        <v>3412</v>
      </c>
      <c r="F28" s="79">
        <v>5137</v>
      </c>
      <c r="G28" s="80" t="s">
        <v>82</v>
      </c>
      <c r="H28" s="84">
        <v>0</v>
      </c>
      <c r="I28" s="85">
        <v>70</v>
      </c>
      <c r="J28" s="84">
        <f t="shared" si="0"/>
        <v>70</v>
      </c>
    </row>
    <row r="29" spans="1:10" ht="12.95" customHeight="1">
      <c r="A29" s="89"/>
      <c r="B29" s="21" t="s">
        <v>102</v>
      </c>
      <c r="C29" s="22" t="s">
        <v>61</v>
      </c>
      <c r="D29" s="22"/>
      <c r="E29" s="22">
        <v>3412</v>
      </c>
      <c r="F29" s="16">
        <v>5137</v>
      </c>
      <c r="G29" s="16" t="s">
        <v>85</v>
      </c>
      <c r="H29" s="19">
        <v>150</v>
      </c>
      <c r="I29" s="44">
        <v>200</v>
      </c>
      <c r="J29" s="19">
        <f t="shared" si="0"/>
        <v>350</v>
      </c>
    </row>
    <row r="30" spans="1:10" ht="12.95" customHeight="1">
      <c r="A30" s="89" t="s">
        <v>98</v>
      </c>
      <c r="B30" s="77" t="s">
        <v>63</v>
      </c>
      <c r="C30" s="78" t="s">
        <v>61</v>
      </c>
      <c r="D30" s="79"/>
      <c r="E30" s="80" t="s">
        <v>54</v>
      </c>
      <c r="F30" s="80" t="s">
        <v>55</v>
      </c>
      <c r="G30" s="80" t="s">
        <v>51</v>
      </c>
      <c r="H30" s="81">
        <v>0</v>
      </c>
      <c r="I30" s="82">
        <v>116.43</v>
      </c>
      <c r="J30" s="81">
        <f>H30+I30</f>
        <v>116.43</v>
      </c>
    </row>
    <row r="31" spans="1:10" ht="12.95" customHeight="1">
      <c r="A31" s="89"/>
      <c r="B31" s="77" t="s">
        <v>67</v>
      </c>
      <c r="C31" s="78" t="s">
        <v>61</v>
      </c>
      <c r="D31" s="79"/>
      <c r="E31" s="80" t="s">
        <v>56</v>
      </c>
      <c r="F31" s="80" t="s">
        <v>55</v>
      </c>
      <c r="G31" s="80" t="s">
        <v>57</v>
      </c>
      <c r="H31" s="81">
        <v>0</v>
      </c>
      <c r="I31" s="82">
        <v>72.77</v>
      </c>
      <c r="J31" s="81">
        <f>H31+I31</f>
        <v>72.77</v>
      </c>
    </row>
    <row r="32" spans="1:10" ht="12.95" customHeight="1">
      <c r="A32" s="89"/>
      <c r="B32" s="77" t="s">
        <v>66</v>
      </c>
      <c r="C32" s="78" t="s">
        <v>61</v>
      </c>
      <c r="D32" s="79"/>
      <c r="E32" s="80" t="s">
        <v>70</v>
      </c>
      <c r="F32" s="80" t="s">
        <v>59</v>
      </c>
      <c r="G32" s="80" t="s">
        <v>58</v>
      </c>
      <c r="H32" s="81">
        <v>0</v>
      </c>
      <c r="I32" s="82">
        <v>72.77</v>
      </c>
      <c r="J32" s="81">
        <f>H32+I32</f>
        <v>72.77</v>
      </c>
    </row>
    <row r="33" spans="1:10" ht="12.95" customHeight="1">
      <c r="A33" s="89"/>
      <c r="B33" s="77" t="s">
        <v>64</v>
      </c>
      <c r="C33" s="78" t="s">
        <v>61</v>
      </c>
      <c r="D33" s="79"/>
      <c r="E33" s="80">
        <v>3543</v>
      </c>
      <c r="F33" s="80">
        <v>5229</v>
      </c>
      <c r="G33" s="80" t="s">
        <v>60</v>
      </c>
      <c r="H33" s="81">
        <v>0</v>
      </c>
      <c r="I33" s="82">
        <v>29.11</v>
      </c>
      <c r="J33" s="81">
        <f>H33+I33</f>
        <v>29.11</v>
      </c>
    </row>
    <row r="34" spans="1:10" ht="12.95" customHeight="1">
      <c r="A34" s="33"/>
      <c r="B34" s="38"/>
      <c r="C34" s="39"/>
      <c r="D34" s="39"/>
      <c r="E34" s="101" t="s">
        <v>21</v>
      </c>
      <c r="F34" s="102"/>
      <c r="G34" s="103"/>
      <c r="H34" s="48">
        <f>SUM(H12:H33)</f>
        <v>7326</v>
      </c>
      <c r="I34" s="48">
        <f>SUM(I12:I33)</f>
        <v>1174.08</v>
      </c>
      <c r="J34" s="48">
        <f>SUM(J12:J33)</f>
        <v>8500.080000000002</v>
      </c>
    </row>
    <row r="35" spans="1:11" ht="12.95" customHeight="1">
      <c r="A35" s="49" t="s">
        <v>22</v>
      </c>
      <c r="B35" s="38"/>
      <c r="C35" s="39"/>
      <c r="D35" s="39"/>
      <c r="E35" s="40"/>
      <c r="F35" s="38"/>
      <c r="G35" s="38"/>
      <c r="H35" s="41"/>
      <c r="I35" s="41"/>
      <c r="J35" s="50"/>
      <c r="K35" s="38"/>
    </row>
    <row r="36" spans="1:11" s="29" customFormat="1" ht="12.95" customHeight="1">
      <c r="A36" s="89" t="s">
        <v>13</v>
      </c>
      <c r="B36" s="14" t="s">
        <v>68</v>
      </c>
      <c r="C36" s="15"/>
      <c r="D36" s="11"/>
      <c r="E36" s="11">
        <v>3639</v>
      </c>
      <c r="F36" s="11">
        <v>6121</v>
      </c>
      <c r="G36" s="16" t="s">
        <v>69</v>
      </c>
      <c r="H36" s="19">
        <v>1200</v>
      </c>
      <c r="I36" s="44">
        <v>-100</v>
      </c>
      <c r="J36" s="19">
        <f aca="true" t="shared" si="1" ref="J36:J42">H36+I36</f>
        <v>1100</v>
      </c>
      <c r="K36" s="51"/>
    </row>
    <row r="37" spans="1:11" s="29" customFormat="1" ht="12.95" customHeight="1">
      <c r="A37" s="89"/>
      <c r="B37" s="14" t="s">
        <v>80</v>
      </c>
      <c r="C37" s="15"/>
      <c r="D37" s="11"/>
      <c r="E37" s="11">
        <v>2219</v>
      </c>
      <c r="F37" s="11">
        <v>6121</v>
      </c>
      <c r="G37" s="16" t="s">
        <v>72</v>
      </c>
      <c r="H37" s="19">
        <v>900</v>
      </c>
      <c r="I37" s="44">
        <v>-400</v>
      </c>
      <c r="J37" s="19">
        <f t="shared" si="1"/>
        <v>500</v>
      </c>
      <c r="K37" s="51"/>
    </row>
    <row r="38" spans="1:11" s="29" customFormat="1" ht="12.95" customHeight="1">
      <c r="A38" s="111" t="s">
        <v>14</v>
      </c>
      <c r="B38" s="14" t="s">
        <v>96</v>
      </c>
      <c r="C38" s="15"/>
      <c r="D38" s="11"/>
      <c r="E38" s="11">
        <v>3639</v>
      </c>
      <c r="F38" s="11">
        <v>6121</v>
      </c>
      <c r="G38" s="16" t="s">
        <v>69</v>
      </c>
      <c r="H38" s="19">
        <v>1100</v>
      </c>
      <c r="I38" s="44">
        <v>-300</v>
      </c>
      <c r="J38" s="19">
        <f>H38+I38</f>
        <v>800</v>
      </c>
      <c r="K38" s="51"/>
    </row>
    <row r="39" spans="1:11" s="29" customFormat="1" ht="12.95" customHeight="1">
      <c r="A39" s="112"/>
      <c r="B39" s="77" t="s">
        <v>97</v>
      </c>
      <c r="C39" s="78" t="s">
        <v>61</v>
      </c>
      <c r="D39" s="77"/>
      <c r="E39" s="79">
        <v>3419</v>
      </c>
      <c r="F39" s="79">
        <v>6119</v>
      </c>
      <c r="G39" s="79"/>
      <c r="H39" s="84">
        <v>0</v>
      </c>
      <c r="I39" s="85">
        <v>200</v>
      </c>
      <c r="J39" s="84">
        <f>H39+I39</f>
        <v>200</v>
      </c>
      <c r="K39" s="51"/>
    </row>
    <row r="40" spans="1:11" s="29" customFormat="1" ht="12.95" customHeight="1">
      <c r="A40" s="89" t="s">
        <v>15</v>
      </c>
      <c r="B40" s="77" t="s">
        <v>83</v>
      </c>
      <c r="C40" s="78" t="s">
        <v>61</v>
      </c>
      <c r="D40" s="79"/>
      <c r="E40" s="79">
        <v>3412</v>
      </c>
      <c r="F40" s="79">
        <v>6121</v>
      </c>
      <c r="G40" s="80" t="s">
        <v>82</v>
      </c>
      <c r="H40" s="84">
        <v>0</v>
      </c>
      <c r="I40" s="85">
        <v>90</v>
      </c>
      <c r="J40" s="84">
        <f t="shared" si="1"/>
        <v>90</v>
      </c>
      <c r="K40" s="51"/>
    </row>
    <row r="41" spans="1:11" s="29" customFormat="1" ht="12.95" customHeight="1">
      <c r="A41" s="89"/>
      <c r="B41" s="14" t="s">
        <v>84</v>
      </c>
      <c r="C41" s="15"/>
      <c r="D41" s="11"/>
      <c r="E41" s="11">
        <v>3412</v>
      </c>
      <c r="F41" s="11">
        <v>6122</v>
      </c>
      <c r="G41" s="16" t="s">
        <v>82</v>
      </c>
      <c r="H41" s="19">
        <v>600</v>
      </c>
      <c r="I41" s="44">
        <v>-360</v>
      </c>
      <c r="J41" s="19">
        <f>H41+I41</f>
        <v>240</v>
      </c>
      <c r="K41" s="51"/>
    </row>
    <row r="42" spans="1:11" s="29" customFormat="1" ht="12.95" customHeight="1">
      <c r="A42" s="12" t="s">
        <v>38</v>
      </c>
      <c r="B42" s="77" t="s">
        <v>92</v>
      </c>
      <c r="C42" s="78" t="s">
        <v>61</v>
      </c>
      <c r="D42" s="79"/>
      <c r="E42" s="79">
        <v>3639</v>
      </c>
      <c r="F42" s="79">
        <v>6121</v>
      </c>
      <c r="G42" s="80" t="s">
        <v>91</v>
      </c>
      <c r="H42" s="84">
        <v>0</v>
      </c>
      <c r="I42" s="85">
        <v>37</v>
      </c>
      <c r="J42" s="84">
        <f t="shared" si="1"/>
        <v>37</v>
      </c>
      <c r="K42" s="51"/>
    </row>
    <row r="43" spans="1:10" ht="12.95" customHeight="1">
      <c r="A43" s="35"/>
      <c r="B43" s="34"/>
      <c r="C43" s="35"/>
      <c r="D43" s="35"/>
      <c r="E43" s="100" t="s">
        <v>23</v>
      </c>
      <c r="F43" s="100"/>
      <c r="G43" s="100"/>
      <c r="H43" s="86">
        <f>SUM(H36:H42)</f>
        <v>3800</v>
      </c>
      <c r="I43" s="86">
        <f>SUM(I36:I42)</f>
        <v>-833</v>
      </c>
      <c r="J43" s="86">
        <f>SUM(J36:J42)</f>
        <v>2967</v>
      </c>
    </row>
    <row r="44" spans="1:10" ht="12.95" customHeight="1">
      <c r="A44" s="31" t="s">
        <v>48</v>
      </c>
      <c r="B44" s="34"/>
      <c r="C44" s="35"/>
      <c r="D44" s="35"/>
      <c r="E44" s="68"/>
      <c r="F44" s="68"/>
      <c r="G44" s="68"/>
      <c r="H44" s="71"/>
      <c r="I44" s="72"/>
      <c r="J44" s="71"/>
    </row>
    <row r="45" spans="1:10" ht="12.95" customHeight="1">
      <c r="A45" s="75" t="s">
        <v>13</v>
      </c>
      <c r="B45" s="14"/>
      <c r="C45" s="11"/>
      <c r="D45" s="11"/>
      <c r="E45" s="76"/>
      <c r="F45" s="76"/>
      <c r="G45" s="76"/>
      <c r="H45" s="25"/>
      <c r="I45" s="18">
        <v>0</v>
      </c>
      <c r="J45" s="25">
        <f>H45+I45</f>
        <v>0</v>
      </c>
    </row>
    <row r="46" spans="1:10" ht="12.75" customHeight="1">
      <c r="A46" s="35"/>
      <c r="B46" s="34"/>
      <c r="C46" s="35"/>
      <c r="D46" s="35"/>
      <c r="E46" s="104" t="s">
        <v>50</v>
      </c>
      <c r="F46" s="105"/>
      <c r="G46" s="106"/>
      <c r="H46" s="69"/>
      <c r="I46" s="73">
        <f>SUM(I45:I45)</f>
        <v>0</v>
      </c>
      <c r="J46" s="32"/>
    </row>
    <row r="47" spans="1:10" ht="12.95" customHeight="1">
      <c r="A47" s="35"/>
      <c r="B47" s="34"/>
      <c r="C47" s="35"/>
      <c r="D47" s="35"/>
      <c r="E47" s="52"/>
      <c r="F47" s="52"/>
      <c r="G47" s="53"/>
      <c r="H47" s="69"/>
      <c r="I47" s="70"/>
      <c r="J47" s="32"/>
    </row>
    <row r="48" spans="2:10" ht="12.95" customHeight="1">
      <c r="B48" s="54" t="s">
        <v>33</v>
      </c>
      <c r="C48" s="39"/>
      <c r="D48" s="39"/>
      <c r="E48" s="107" t="s">
        <v>16</v>
      </c>
      <c r="F48" s="108"/>
      <c r="G48" s="108"/>
      <c r="H48" s="109"/>
      <c r="I48" s="47">
        <f>I7</f>
        <v>341.08</v>
      </c>
      <c r="J48" s="47"/>
    </row>
    <row r="49" spans="2:10" ht="12.95" customHeight="1">
      <c r="B49" s="38"/>
      <c r="C49" s="39"/>
      <c r="D49" s="39"/>
      <c r="E49" s="107" t="s">
        <v>24</v>
      </c>
      <c r="F49" s="108"/>
      <c r="G49" s="108"/>
      <c r="H49" s="109"/>
      <c r="I49" s="47">
        <f>I34+I8</f>
        <v>1174.08</v>
      </c>
      <c r="J49" s="21"/>
    </row>
    <row r="50" spans="2:10" ht="12.95" customHeight="1">
      <c r="B50" s="38"/>
      <c r="C50" s="39"/>
      <c r="D50" s="39"/>
      <c r="E50" s="107" t="s">
        <v>25</v>
      </c>
      <c r="F50" s="108"/>
      <c r="G50" s="108"/>
      <c r="H50" s="109"/>
      <c r="I50" s="47">
        <f>I43+I9</f>
        <v>-833</v>
      </c>
      <c r="J50" s="46"/>
    </row>
    <row r="51" spans="2:10" ht="12.95" customHeight="1">
      <c r="B51" s="38"/>
      <c r="C51" s="39"/>
      <c r="D51" s="39"/>
      <c r="E51" s="107" t="s">
        <v>26</v>
      </c>
      <c r="F51" s="108"/>
      <c r="G51" s="108"/>
      <c r="H51" s="109"/>
      <c r="I51" s="47">
        <f>I49+I50</f>
        <v>341.0799999999999</v>
      </c>
      <c r="J51" s="46"/>
    </row>
    <row r="52" spans="2:10" ht="12.95" customHeight="1">
      <c r="B52" s="38"/>
      <c r="C52" s="39"/>
      <c r="D52" s="39"/>
      <c r="E52" s="96" t="s">
        <v>27</v>
      </c>
      <c r="F52" s="97"/>
      <c r="G52" s="97"/>
      <c r="H52" s="98"/>
      <c r="I52" s="47">
        <f>I48-I51</f>
        <v>0</v>
      </c>
      <c r="J52" s="46"/>
    </row>
    <row r="53" spans="2:10" ht="12.95" customHeight="1">
      <c r="B53" s="38"/>
      <c r="C53" s="39"/>
      <c r="D53" s="39"/>
      <c r="E53" s="96" t="s">
        <v>28</v>
      </c>
      <c r="F53" s="97"/>
      <c r="G53" s="97"/>
      <c r="H53" s="98"/>
      <c r="I53" s="47">
        <f>I46</f>
        <v>0</v>
      </c>
      <c r="J53" s="46"/>
    </row>
    <row r="54" spans="5:10" ht="12.95" customHeight="1">
      <c r="E54" s="62" t="s">
        <v>29</v>
      </c>
      <c r="G54" s="38"/>
      <c r="H54" s="63">
        <v>43509</v>
      </c>
      <c r="J54" s="63">
        <v>43530</v>
      </c>
    </row>
    <row r="55" spans="2:10" ht="12.95" customHeight="1">
      <c r="B55" s="54" t="s">
        <v>34</v>
      </c>
      <c r="C55" s="39"/>
      <c r="D55" s="39"/>
      <c r="E55" s="64" t="s">
        <v>30</v>
      </c>
      <c r="F55" s="55"/>
      <c r="G55" s="56"/>
      <c r="H55" s="65">
        <v>563346.54</v>
      </c>
      <c r="I55" s="47">
        <f>I48</f>
        <v>341.08</v>
      </c>
      <c r="J55" s="47">
        <f>H55+I55</f>
        <v>563687.62</v>
      </c>
    </row>
    <row r="56" spans="2:10" ht="12.95" customHeight="1">
      <c r="B56" s="38"/>
      <c r="C56" s="39"/>
      <c r="D56" s="39"/>
      <c r="E56" s="57" t="s">
        <v>24</v>
      </c>
      <c r="F56" s="58"/>
      <c r="G56" s="45"/>
      <c r="H56" s="66">
        <v>343350.34</v>
      </c>
      <c r="I56" s="47">
        <f>I34+I8</f>
        <v>1174.08</v>
      </c>
      <c r="J56" s="46">
        <f>H56+I56</f>
        <v>344524.42000000004</v>
      </c>
    </row>
    <row r="57" spans="2:10" ht="12.95" customHeight="1">
      <c r="B57" s="38"/>
      <c r="C57" s="39"/>
      <c r="D57" s="39"/>
      <c r="E57" s="33" t="s">
        <v>25</v>
      </c>
      <c r="F57" s="38"/>
      <c r="G57" s="59"/>
      <c r="H57" s="66">
        <v>219996.2</v>
      </c>
      <c r="I57" s="47">
        <f>I43+I9</f>
        <v>-833</v>
      </c>
      <c r="J57" s="46">
        <f>H57+I57</f>
        <v>219163.2</v>
      </c>
    </row>
    <row r="58" spans="2:10" ht="12.95" customHeight="1">
      <c r="B58" s="63" t="s">
        <v>49</v>
      </c>
      <c r="E58" s="60" t="s">
        <v>31</v>
      </c>
      <c r="F58" s="58"/>
      <c r="G58" s="45"/>
      <c r="H58" s="47">
        <f>H56+H57</f>
        <v>563346.54</v>
      </c>
      <c r="I58" s="47">
        <f>SUM(I56:I57)</f>
        <v>341.0799999999999</v>
      </c>
      <c r="J58" s="47">
        <f>SUM(J56:J57)</f>
        <v>563687.6200000001</v>
      </c>
    </row>
    <row r="59" spans="5:10" ht="12.95" customHeight="1">
      <c r="E59" s="33" t="s">
        <v>19</v>
      </c>
      <c r="F59" s="38"/>
      <c r="G59" s="59"/>
      <c r="H59" s="46">
        <f>H55-H58</f>
        <v>0</v>
      </c>
      <c r="I59" s="47">
        <f>I55-I58</f>
        <v>0</v>
      </c>
      <c r="J59" s="46">
        <f>J55-J58</f>
        <v>0</v>
      </c>
    </row>
    <row r="60" spans="5:10" ht="12.95" customHeight="1">
      <c r="E60" s="60" t="s">
        <v>32</v>
      </c>
      <c r="F60" s="58"/>
      <c r="G60" s="45"/>
      <c r="H60" s="67">
        <v>0</v>
      </c>
      <c r="I60" s="47">
        <f>I53</f>
        <v>0</v>
      </c>
      <c r="J60" s="47">
        <f>H60+I60</f>
        <v>0</v>
      </c>
    </row>
    <row r="61" ht="12.95" customHeight="1"/>
    <row r="62" ht="12.95" customHeight="1"/>
  </sheetData>
  <mergeCells count="29">
    <mergeCell ref="A30:A33"/>
    <mergeCell ref="A23:A24"/>
    <mergeCell ref="E52:H52"/>
    <mergeCell ref="A36:A37"/>
    <mergeCell ref="A14:A17"/>
    <mergeCell ref="A18:A19"/>
    <mergeCell ref="A26:A27"/>
    <mergeCell ref="A28:A29"/>
    <mergeCell ref="A40:A41"/>
    <mergeCell ref="A38:A39"/>
    <mergeCell ref="E53:H53"/>
    <mergeCell ref="G2:G3"/>
    <mergeCell ref="E7:G7"/>
    <mergeCell ref="E43:G43"/>
    <mergeCell ref="E34:G34"/>
    <mergeCell ref="E46:G46"/>
    <mergeCell ref="E48:H48"/>
    <mergeCell ref="E49:H49"/>
    <mergeCell ref="E50:H50"/>
    <mergeCell ref="E51:H51"/>
    <mergeCell ref="A12:A13"/>
    <mergeCell ref="A21:A22"/>
    <mergeCell ref="B2:B3"/>
    <mergeCell ref="E2:E3"/>
    <mergeCell ref="E8:G8"/>
    <mergeCell ref="E9:G9"/>
    <mergeCell ref="E10:G10"/>
    <mergeCell ref="F2:F3"/>
    <mergeCell ref="A5:A6"/>
  </mergeCells>
  <conditionalFormatting sqref="B1:B2">
    <cfRule type="expression" priority="43" dxfId="2" stopIfTrue="1">
      <formula>$L1="Z"</formula>
    </cfRule>
    <cfRule type="expression" priority="44" dxfId="1" stopIfTrue="1">
      <formula>$L1="T"</formula>
    </cfRule>
    <cfRule type="expression" priority="45" dxfId="0" stopIfTrue="1">
      <formula>$L1="Y"</formula>
    </cfRule>
  </conditionalFormatting>
  <conditionalFormatting sqref="B2">
    <cfRule type="expression" priority="40" dxfId="2" stopIfTrue="1">
      <formula>$L2="Z"</formula>
    </cfRule>
    <cfRule type="expression" priority="41" dxfId="1" stopIfTrue="1">
      <formula>$L2="T"</formula>
    </cfRule>
    <cfRule type="expression" priority="42" dxfId="0" stopIfTrue="1">
      <formula>$L2="Y"</formula>
    </cfRule>
  </conditionalFormatting>
  <conditionalFormatting sqref="C7:D9 B1:B2">
    <cfRule type="expression" priority="37" dxfId="2" stopIfTrue="1">
      <formula>#REF!="Z"</formula>
    </cfRule>
    <cfRule type="expression" priority="38" dxfId="1" stopIfTrue="1">
      <formula>#REF!="T"</formula>
    </cfRule>
    <cfRule type="expression" priority="39" dxfId="0" stopIfTrue="1">
      <formula>#REF!="Y"</formula>
    </cfRule>
  </conditionalFormatting>
  <conditionalFormatting sqref="H56">
    <cfRule type="expression" priority="22" dxfId="2" stopIfTrue="1">
      <formula>$J56="Z"</formula>
    </cfRule>
    <cfRule type="expression" priority="23" dxfId="1" stopIfTrue="1">
      <formula>$J56="T"</formula>
    </cfRule>
    <cfRule type="expression" priority="24" dxfId="0" stopIfTrue="1">
      <formula>$J56="Y"</formula>
    </cfRule>
  </conditionalFormatting>
  <conditionalFormatting sqref="H57">
    <cfRule type="expression" priority="19" dxfId="2" stopIfTrue="1">
      <formula>$J57="Z"</formula>
    </cfRule>
    <cfRule type="expression" priority="20" dxfId="1" stopIfTrue="1">
      <formula>$J57="T"</formula>
    </cfRule>
    <cfRule type="expression" priority="21" dxfId="0" stopIfTrue="1">
      <formula>$J57="Y"</formula>
    </cfRule>
  </conditionalFormatting>
  <conditionalFormatting sqref="H129">
    <cfRule type="expression" priority="16" dxfId="2" stopIfTrue="1">
      <formula>$J129="Z"</formula>
    </cfRule>
    <cfRule type="expression" priority="17" dxfId="1" stopIfTrue="1">
      <formula>$J129="T"</formula>
    </cfRule>
    <cfRule type="expression" priority="18" dxfId="0" stopIfTrue="1">
      <formula>$J129="Y"</formula>
    </cfRule>
  </conditionalFormatting>
  <conditionalFormatting sqref="H130">
    <cfRule type="expression" priority="13" dxfId="2" stopIfTrue="1">
      <formula>$J130="Z"</formula>
    </cfRule>
    <cfRule type="expression" priority="14" dxfId="1" stopIfTrue="1">
      <formula>$J130="T"</formula>
    </cfRule>
    <cfRule type="expression" priority="15" dxfId="0" stopIfTrue="1">
      <formula>$J130="Y"</formula>
    </cfRule>
  </conditionalFormatting>
  <conditionalFormatting sqref="H131">
    <cfRule type="expression" priority="10" dxfId="2" stopIfTrue="1">
      <formula>$J131="Z"</formula>
    </cfRule>
    <cfRule type="expression" priority="11" dxfId="1" stopIfTrue="1">
      <formula>$J131="T"</formula>
    </cfRule>
    <cfRule type="expression" priority="12" dxfId="0" stopIfTrue="1">
      <formula>$J131="Y"</formula>
    </cfRule>
  </conditionalFormatting>
  <conditionalFormatting sqref="H55">
    <cfRule type="expression" priority="7" dxfId="2" stopIfTrue="1">
      <formula>$J55="Z"</formula>
    </cfRule>
    <cfRule type="expression" priority="8" dxfId="1" stopIfTrue="1">
      <formula>$J55="T"</formula>
    </cfRule>
    <cfRule type="expression" priority="9" dxfId="0" stopIfTrue="1">
      <formula>$J55="Y"</formula>
    </cfRule>
  </conditionalFormatting>
  <conditionalFormatting sqref="H56">
    <cfRule type="expression" priority="4" dxfId="2" stopIfTrue="1">
      <formula>$J56="Z"</formula>
    </cfRule>
    <cfRule type="expression" priority="5" dxfId="1" stopIfTrue="1">
      <formula>$J56="T"</formula>
    </cfRule>
    <cfRule type="expression" priority="6" dxfId="0" stopIfTrue="1">
      <formula>$J56="Y"</formula>
    </cfRule>
  </conditionalFormatting>
  <conditionalFormatting sqref="H57">
    <cfRule type="expression" priority="1" dxfId="2" stopIfTrue="1">
      <formula>$J57="Z"</formula>
    </cfRule>
    <cfRule type="expression" priority="2" dxfId="1" stopIfTrue="1">
      <formula>$J57="T"</formula>
    </cfRule>
    <cfRule type="expression" priority="3" dxfId="0" stopIfTrue="1">
      <formula>$J57="Y"</formula>
    </cfRule>
  </conditionalFormatting>
  <printOptions/>
  <pageMargins left="0.2362204724409449" right="0.2362204724409449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2019-02-26T09:34:54Z</cp:lastPrinted>
  <dcterms:created xsi:type="dcterms:W3CDTF">2019-02-01T08:27:03Z</dcterms:created>
  <dcterms:modified xsi:type="dcterms:W3CDTF">2019-03-08T11:07:41Z</dcterms:modified>
  <cp:category/>
  <cp:version/>
  <cp:contentType/>
  <cp:contentStatus/>
</cp:coreProperties>
</file>