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MO 19.2.2020" sheetId="1" r:id="rId1"/>
  </sheets>
  <definedNames/>
  <calcPr calcId="145621"/>
</workbook>
</file>

<file path=xl/sharedStrings.xml><?xml version="1.0" encoding="utf-8"?>
<sst xmlns="http://schemas.openxmlformats.org/spreadsheetml/2006/main" count="109" uniqueCount="73">
  <si>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</si>
  <si>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</si>
  <si>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</si>
  <si>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</si>
  <si>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</si>
  <si>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</si>
  <si>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</si>
  <si>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</si>
  <si>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</si>
  <si>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</si>
  <si>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</si>
  <si>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</si>
  <si>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</si>
  <si>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</si>
  <si>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</si>
  <si>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</si>
  <si>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</si>
  <si>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</si>
  <si>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</si>
  <si>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</si>
  <si>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</si>
  <si>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</si>
  <si>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</si>
  <si>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</si>
  <si>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</si>
  <si>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</si>
  <si>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</si>
  <si>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</si>
  <si>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</si>
  <si>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</si>
  <si>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</si>
  <si>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</si>
  <si>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</si>
  <si>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</si>
  <si>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</si>
  <si>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</si>
  <si>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R2019</t>
  </si>
  <si>
    <t>č. 1</t>
  </si>
  <si>
    <t xml:space="preserve">Rozpočtové opatření č. 1/2020 - změna schváleného rozpočtu roku 2020 - únor  (údaje v tis. Kč) </t>
  </si>
  <si>
    <t>Rekapitulace celkového rozpočtu města na rok 2020 včetně RO</t>
  </si>
  <si>
    <t>Otrokovice 19.2.2020</t>
  </si>
  <si>
    <t>0612</t>
  </si>
  <si>
    <t>Příjem neinv. dotace pro DDM Sluníčko na projekt Letní přím. tábory (SR) - P</t>
  </si>
  <si>
    <t>Příjem neinv. dotace pro DDM Sluníčko na projekt Letní přím. tábory (EU) - P</t>
  </si>
  <si>
    <t>Transfer neinv. dotace pro DDM Sluníčko na realizaci projektu Letní přím. tábory - V</t>
  </si>
  <si>
    <t>SOC fin. prostř. na humanitu - přesun na fin. dary (Ostrava, Prešov) č.us. ZMO/2/9/20</t>
  </si>
  <si>
    <t>0521</t>
  </si>
  <si>
    <t>Fin.dar na b.ú. zřízený FN Ostrava na podporu pozůstalých a obětí č.us. ZMO/2/9/20</t>
  </si>
  <si>
    <t>Fin.dar na b.ú. zřízený městem Prešov na pomoc postiženým výbuchem č.us. ZMO/2/9/20</t>
  </si>
  <si>
    <t>NZ</t>
  </si>
  <si>
    <t>0407</t>
  </si>
  <si>
    <t>SOC POSBO programové vybavení (nákup SW)</t>
  </si>
  <si>
    <t>0410</t>
  </si>
  <si>
    <t>0561</t>
  </si>
  <si>
    <t>0784</t>
  </si>
  <si>
    <t>0489</t>
  </si>
  <si>
    <t>0505</t>
  </si>
  <si>
    <t>0748</t>
  </si>
  <si>
    <t>SOC POSBO DHDM - přesun na pol. 5172</t>
  </si>
  <si>
    <t>0720</t>
  </si>
  <si>
    <t>KTAJ Příspěvek z ÚP na VPP - P</t>
  </si>
  <si>
    <t>KTAJ Platy zam. v pracovním poměru -V</t>
  </si>
  <si>
    <t>KTAJ sociální zabezpečení - V</t>
  </si>
  <si>
    <t>KTAJ zdravotní pojištění - V</t>
  </si>
  <si>
    <t>Přijaté neinvestiční dary, sbírka - Otrokovice pomáhají potřebným - P</t>
  </si>
  <si>
    <t>TEHOS Sportoviště Trávníky (oplocení skateboardového hřiště a tenisové zdi)</t>
  </si>
  <si>
    <t>TEHOS Sport. Trávníky - přesun na pol. 6121 (oplocení skateb. hřiště a tenis. zdi)</t>
  </si>
  <si>
    <t>Fin. dar Naději, otrokovické o.p.s. IČ 29376800, výtěžek ze sb. us.č.ZMO/3/10/20 - V</t>
  </si>
  <si>
    <t>Fin. dar MORAVIAMAN TEAM z.s.,IČ 26619261,výtěžek ze sb. us.č.ZMO/3/10/20-V</t>
  </si>
  <si>
    <r>
      <t xml:space="preserve">Fin. dar Naději, pob. Otrokovice, IČ 00570931, výtěžek ze sb. </t>
    </r>
    <r>
      <rPr>
        <sz val="10"/>
        <rFont val="Arial CE"/>
        <family val="2"/>
      </rPr>
      <t>us.č. ZMO/3/10/20 - V</t>
    </r>
  </si>
  <si>
    <t>Fin. dar Šance Olomouc o.p.s., IČ 70039704, výtěžek ze sb. us. č. ZMO/3/10/20 - V</t>
  </si>
  <si>
    <r>
      <t xml:space="preserve">Fin. dar Nadaci "Národ dětem", IČ 48550256, výtěžek ze sb. </t>
    </r>
    <r>
      <rPr>
        <sz val="10"/>
        <rFont val="Arial CE"/>
        <family val="2"/>
      </rPr>
      <t>us. č. ZMO/3/10/20 - V</t>
    </r>
  </si>
  <si>
    <t>Příloha k us. č. RMO/15/3/20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</si>
</sst>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 topLeftCell="A1">
      <selection activeCell="N15" sqref="N15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6" customWidth="1"/>
    <col min="4" max="4" width="10.00390625" style="56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38</v>
      </c>
      <c r="B1" s="2"/>
      <c r="C1" s="3"/>
      <c r="D1" s="3"/>
      <c r="H1" s="84" t="s">
        <v>72</v>
      </c>
      <c r="I1" s="2"/>
      <c r="J1" s="1"/>
    </row>
    <row r="2" spans="1:10" s="2" customFormat="1" ht="15">
      <c r="A2" s="5" t="s">
        <v>0</v>
      </c>
      <c r="B2" s="85" t="s">
        <v>1</v>
      </c>
      <c r="C2" s="5"/>
      <c r="D2" s="5" t="s">
        <v>2</v>
      </c>
      <c r="E2" s="85" t="s">
        <v>3</v>
      </c>
      <c r="F2" s="85" t="s">
        <v>4</v>
      </c>
      <c r="G2" s="8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86"/>
      <c r="C3" s="6"/>
      <c r="D3" s="6" t="s">
        <v>10</v>
      </c>
      <c r="E3" s="86"/>
      <c r="F3" s="86"/>
      <c r="G3" s="86"/>
      <c r="H3" s="6" t="s">
        <v>11</v>
      </c>
      <c r="I3" s="6" t="s">
        <v>37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88" t="s">
        <v>13</v>
      </c>
      <c r="B5" s="71" t="s">
        <v>42</v>
      </c>
      <c r="C5" s="72" t="s">
        <v>49</v>
      </c>
      <c r="D5" s="73">
        <v>104513013</v>
      </c>
      <c r="E5" s="73"/>
      <c r="F5" s="73">
        <v>4116</v>
      </c>
      <c r="G5" s="74" t="s">
        <v>41</v>
      </c>
      <c r="H5" s="75">
        <v>0</v>
      </c>
      <c r="I5" s="76">
        <v>354.71</v>
      </c>
      <c r="J5" s="78">
        <f>H5+I5</f>
        <v>354.71</v>
      </c>
    </row>
    <row r="6" spans="1:10" ht="12.95" customHeight="1">
      <c r="A6" s="88"/>
      <c r="B6" s="71" t="s">
        <v>43</v>
      </c>
      <c r="C6" s="72" t="s">
        <v>49</v>
      </c>
      <c r="D6" s="73">
        <v>104113013</v>
      </c>
      <c r="E6" s="73"/>
      <c r="F6" s="73">
        <v>4116</v>
      </c>
      <c r="G6" s="74" t="s">
        <v>41</v>
      </c>
      <c r="H6" s="75">
        <v>0</v>
      </c>
      <c r="I6" s="76">
        <v>62.6</v>
      </c>
      <c r="J6" s="78">
        <f aca="true" t="shared" si="0" ref="J6:J11">H6+I6</f>
        <v>62.6</v>
      </c>
    </row>
    <row r="7" spans="1:10" ht="12.95" customHeight="1">
      <c r="A7" s="88"/>
      <c r="B7" s="71" t="s">
        <v>44</v>
      </c>
      <c r="C7" s="72" t="s">
        <v>49</v>
      </c>
      <c r="D7" s="73">
        <v>104513013</v>
      </c>
      <c r="E7" s="73">
        <v>3421</v>
      </c>
      <c r="F7" s="73">
        <v>5336</v>
      </c>
      <c r="G7" s="74" t="s">
        <v>41</v>
      </c>
      <c r="H7" s="75">
        <v>0</v>
      </c>
      <c r="I7" s="76">
        <v>354.71</v>
      </c>
      <c r="J7" s="78">
        <f t="shared" si="0"/>
        <v>354.71</v>
      </c>
    </row>
    <row r="8" spans="1:10" ht="12.95" customHeight="1">
      <c r="A8" s="88"/>
      <c r="B8" s="71" t="s">
        <v>44</v>
      </c>
      <c r="C8" s="72" t="s">
        <v>49</v>
      </c>
      <c r="D8" s="73">
        <v>104113013</v>
      </c>
      <c r="E8" s="73">
        <v>3421</v>
      </c>
      <c r="F8" s="73">
        <v>5336</v>
      </c>
      <c r="G8" s="74" t="s">
        <v>41</v>
      </c>
      <c r="H8" s="75">
        <v>0</v>
      </c>
      <c r="I8" s="76">
        <v>62.6</v>
      </c>
      <c r="J8" s="78">
        <f t="shared" si="0"/>
        <v>62.6</v>
      </c>
    </row>
    <row r="9" spans="1:10" ht="12.95" customHeight="1">
      <c r="A9" s="89" t="s">
        <v>14</v>
      </c>
      <c r="B9" s="71" t="s">
        <v>60</v>
      </c>
      <c r="C9" s="72" t="s">
        <v>49</v>
      </c>
      <c r="D9" s="73">
        <v>13101</v>
      </c>
      <c r="E9" s="73"/>
      <c r="F9" s="73">
        <v>4116</v>
      </c>
      <c r="G9" s="74" t="s">
        <v>52</v>
      </c>
      <c r="H9" s="75">
        <v>0</v>
      </c>
      <c r="I9" s="76">
        <v>25.34</v>
      </c>
      <c r="J9" s="78">
        <f t="shared" si="0"/>
        <v>25.34</v>
      </c>
    </row>
    <row r="10" spans="1:10" ht="12.95" customHeight="1">
      <c r="A10" s="90"/>
      <c r="B10" s="71" t="s">
        <v>61</v>
      </c>
      <c r="C10" s="72" t="s">
        <v>49</v>
      </c>
      <c r="D10" s="73">
        <v>13101</v>
      </c>
      <c r="E10" s="73">
        <v>3314</v>
      </c>
      <c r="F10" s="73">
        <v>5011</v>
      </c>
      <c r="G10" s="74" t="s">
        <v>52</v>
      </c>
      <c r="H10" s="75">
        <v>0</v>
      </c>
      <c r="I10" s="76">
        <v>18.94</v>
      </c>
      <c r="J10" s="78">
        <f t="shared" si="0"/>
        <v>18.94</v>
      </c>
    </row>
    <row r="11" spans="1:10" ht="12.95" customHeight="1">
      <c r="A11" s="90"/>
      <c r="B11" s="71" t="s">
        <v>62</v>
      </c>
      <c r="C11" s="72" t="s">
        <v>49</v>
      </c>
      <c r="D11" s="73">
        <v>13101</v>
      </c>
      <c r="E11" s="73">
        <v>3314</v>
      </c>
      <c r="F11" s="73">
        <v>5031</v>
      </c>
      <c r="G11" s="74" t="s">
        <v>52</v>
      </c>
      <c r="H11" s="75">
        <v>0</v>
      </c>
      <c r="I11" s="76">
        <v>4.7</v>
      </c>
      <c r="J11" s="78">
        <f t="shared" si="0"/>
        <v>4.7</v>
      </c>
    </row>
    <row r="12" spans="1:10" ht="12.95" customHeight="1">
      <c r="A12" s="91"/>
      <c r="B12" s="71" t="s">
        <v>63</v>
      </c>
      <c r="C12" s="72" t="s">
        <v>49</v>
      </c>
      <c r="D12" s="73">
        <v>13101</v>
      </c>
      <c r="E12" s="73">
        <v>3314</v>
      </c>
      <c r="F12" s="73">
        <v>5032</v>
      </c>
      <c r="G12" s="74" t="s">
        <v>52</v>
      </c>
      <c r="H12" s="75">
        <v>0</v>
      </c>
      <c r="I12" s="76">
        <v>1.7</v>
      </c>
      <c r="J12" s="78">
        <f>H12+I12</f>
        <v>1.7</v>
      </c>
    </row>
    <row r="13" spans="1:10" ht="12.95" customHeight="1">
      <c r="A13" s="88" t="s">
        <v>15</v>
      </c>
      <c r="B13" s="71" t="s">
        <v>64</v>
      </c>
      <c r="C13" s="72" t="s">
        <v>49</v>
      </c>
      <c r="D13" s="71"/>
      <c r="E13" s="73">
        <v>6171</v>
      </c>
      <c r="F13" s="73">
        <v>2321</v>
      </c>
      <c r="G13" s="71"/>
      <c r="H13" s="75">
        <v>0</v>
      </c>
      <c r="I13" s="82">
        <v>371</v>
      </c>
      <c r="J13" s="78">
        <f aca="true" t="shared" si="1" ref="J13:J18">H13+I13</f>
        <v>371</v>
      </c>
    </row>
    <row r="14" spans="1:10" ht="12.95" customHeight="1">
      <c r="A14" s="88"/>
      <c r="B14" s="71" t="s">
        <v>70</v>
      </c>
      <c r="C14" s="72" t="s">
        <v>49</v>
      </c>
      <c r="D14" s="74"/>
      <c r="E14" s="73">
        <v>3545</v>
      </c>
      <c r="F14" s="73">
        <v>5221</v>
      </c>
      <c r="G14" s="74" t="s">
        <v>53</v>
      </c>
      <c r="H14" s="75">
        <v>0</v>
      </c>
      <c r="I14" s="82">
        <v>100</v>
      </c>
      <c r="J14" s="78">
        <f t="shared" si="1"/>
        <v>100</v>
      </c>
    </row>
    <row r="15" spans="1:10" ht="12.95" customHeight="1">
      <c r="A15" s="88"/>
      <c r="B15" s="71" t="s">
        <v>67</v>
      </c>
      <c r="C15" s="72" t="s">
        <v>49</v>
      </c>
      <c r="D15" s="74"/>
      <c r="E15" s="73">
        <v>4225</v>
      </c>
      <c r="F15" s="73">
        <v>5221</v>
      </c>
      <c r="G15" s="74" t="s">
        <v>54</v>
      </c>
      <c r="H15" s="75">
        <v>0</v>
      </c>
      <c r="I15" s="82">
        <v>95</v>
      </c>
      <c r="J15" s="78">
        <f t="shared" si="1"/>
        <v>95</v>
      </c>
    </row>
    <row r="16" spans="1:10" ht="12.95" customHeight="1">
      <c r="A16" s="88"/>
      <c r="B16" s="77" t="s">
        <v>69</v>
      </c>
      <c r="C16" s="72" t="s">
        <v>49</v>
      </c>
      <c r="D16" s="71"/>
      <c r="E16" s="73">
        <v>4359</v>
      </c>
      <c r="F16" s="73">
        <v>5222</v>
      </c>
      <c r="G16" s="74" t="s">
        <v>56</v>
      </c>
      <c r="H16" s="78">
        <v>0</v>
      </c>
      <c r="I16" s="79">
        <v>95</v>
      </c>
      <c r="J16" s="78">
        <f t="shared" si="1"/>
        <v>95</v>
      </c>
    </row>
    <row r="17" spans="1:10" ht="12.95" customHeight="1">
      <c r="A17" s="88"/>
      <c r="B17" s="77" t="s">
        <v>71</v>
      </c>
      <c r="C17" s="72" t="s">
        <v>49</v>
      </c>
      <c r="D17" s="71"/>
      <c r="E17" s="73">
        <v>3543</v>
      </c>
      <c r="F17" s="73">
        <v>5229</v>
      </c>
      <c r="G17" s="74" t="s">
        <v>55</v>
      </c>
      <c r="H17" s="78">
        <v>0</v>
      </c>
      <c r="I17" s="79">
        <v>31</v>
      </c>
      <c r="J17" s="78">
        <f t="shared" si="1"/>
        <v>31</v>
      </c>
    </row>
    <row r="18" spans="1:10" ht="12.95" customHeight="1">
      <c r="A18" s="88"/>
      <c r="B18" s="71" t="s">
        <v>68</v>
      </c>
      <c r="C18" s="72" t="s">
        <v>49</v>
      </c>
      <c r="D18" s="71"/>
      <c r="E18" s="73">
        <v>3543</v>
      </c>
      <c r="F18" s="73">
        <v>5222</v>
      </c>
      <c r="G18" s="74" t="s">
        <v>57</v>
      </c>
      <c r="H18" s="78">
        <v>0</v>
      </c>
      <c r="I18" s="79">
        <v>50</v>
      </c>
      <c r="J18" s="78">
        <f t="shared" si="1"/>
        <v>50</v>
      </c>
    </row>
    <row r="19" spans="1:10" s="26" customFormat="1" ht="12.95" customHeight="1">
      <c r="A19" s="23"/>
      <c r="B19" s="24"/>
      <c r="C19" s="25"/>
      <c r="D19" s="25"/>
      <c r="E19" s="96" t="s">
        <v>16</v>
      </c>
      <c r="F19" s="96"/>
      <c r="G19" s="96"/>
      <c r="H19" s="15">
        <f>H5+H6+H9+H13</f>
        <v>0</v>
      </c>
      <c r="I19" s="20">
        <f aca="true" t="shared" si="2" ref="I19:J19">I5+I6+I9+I13</f>
        <v>813.65</v>
      </c>
      <c r="J19" s="15">
        <f t="shared" si="2"/>
        <v>813.65</v>
      </c>
    </row>
    <row r="20" spans="1:10" s="26" customFormat="1" ht="12.95" customHeight="1">
      <c r="A20" s="23"/>
      <c r="B20" s="27" t="s">
        <v>36</v>
      </c>
      <c r="C20" s="25"/>
      <c r="D20" s="25"/>
      <c r="E20" s="97" t="s">
        <v>17</v>
      </c>
      <c r="F20" s="97"/>
      <c r="G20" s="97"/>
      <c r="H20" s="15">
        <f>H7+H8+H10+H11+H12+H14+H15+H16+H17+H18</f>
        <v>0</v>
      </c>
      <c r="I20" s="20">
        <f aca="true" t="shared" si="3" ref="I20:J20">I7+I8+I10+I11+I12+I14+I15+I16+I17+I18</f>
        <v>813.65</v>
      </c>
      <c r="J20" s="15">
        <f t="shared" si="3"/>
        <v>813.65</v>
      </c>
    </row>
    <row r="21" spans="1:10" s="26" customFormat="1" ht="12.95" customHeight="1">
      <c r="A21" s="23"/>
      <c r="B21" s="28"/>
      <c r="C21" s="25"/>
      <c r="D21" s="25"/>
      <c r="E21" s="87" t="s">
        <v>18</v>
      </c>
      <c r="F21" s="87"/>
      <c r="G21" s="87"/>
      <c r="H21" s="29">
        <v>0</v>
      </c>
      <c r="I21" s="81">
        <v>0</v>
      </c>
      <c r="J21" s="29">
        <v>0</v>
      </c>
    </row>
    <row r="22" spans="1:10" ht="12.95" customHeight="1">
      <c r="A22" s="30"/>
      <c r="B22" s="31"/>
      <c r="C22" s="32"/>
      <c r="D22" s="32"/>
      <c r="E22" s="87" t="s">
        <v>19</v>
      </c>
      <c r="F22" s="87"/>
      <c r="G22" s="87"/>
      <c r="H22" s="33">
        <f>H19-H20-H21</f>
        <v>0</v>
      </c>
      <c r="I22" s="33">
        <f>I19-I20-I21</f>
        <v>0</v>
      </c>
      <c r="J22" s="33">
        <f>J19-J20-J21</f>
        <v>0</v>
      </c>
    </row>
    <row r="23" spans="1:10" ht="12.95" customHeight="1">
      <c r="A23" s="34" t="s">
        <v>20</v>
      </c>
      <c r="B23" s="35"/>
      <c r="C23" s="36"/>
      <c r="D23" s="36"/>
      <c r="E23" s="37"/>
      <c r="F23" s="35"/>
      <c r="G23" s="35"/>
      <c r="H23" s="38"/>
      <c r="I23" s="38"/>
      <c r="J23" s="39"/>
    </row>
    <row r="24" spans="1:10" ht="12.95" customHeight="1">
      <c r="A24" s="88" t="s">
        <v>13</v>
      </c>
      <c r="B24" s="18" t="s">
        <v>45</v>
      </c>
      <c r="C24" s="19"/>
      <c r="D24" s="19"/>
      <c r="E24" s="19">
        <v>4343</v>
      </c>
      <c r="F24" s="19">
        <v>5222</v>
      </c>
      <c r="G24" s="14" t="s">
        <v>46</v>
      </c>
      <c r="H24" s="42">
        <v>150</v>
      </c>
      <c r="I24" s="43">
        <v>-100</v>
      </c>
      <c r="J24" s="22">
        <f aca="true" t="shared" si="4" ref="J24:J26">H24+I24</f>
        <v>50</v>
      </c>
    </row>
    <row r="25" spans="1:10" ht="12.95" customHeight="1">
      <c r="A25" s="88"/>
      <c r="B25" s="71" t="s">
        <v>47</v>
      </c>
      <c r="C25" s="72" t="s">
        <v>49</v>
      </c>
      <c r="D25" s="73"/>
      <c r="E25" s="73">
        <v>3900</v>
      </c>
      <c r="F25" s="73">
        <v>5339</v>
      </c>
      <c r="G25" s="71"/>
      <c r="H25" s="78">
        <v>0</v>
      </c>
      <c r="I25" s="79">
        <v>50</v>
      </c>
      <c r="J25" s="75">
        <f t="shared" si="4"/>
        <v>50</v>
      </c>
    </row>
    <row r="26" spans="1:10" ht="12.95" customHeight="1">
      <c r="A26" s="88"/>
      <c r="B26" s="71" t="s">
        <v>48</v>
      </c>
      <c r="C26" s="72" t="s">
        <v>49</v>
      </c>
      <c r="D26" s="74"/>
      <c r="E26" s="73">
        <v>6221</v>
      </c>
      <c r="F26" s="73">
        <v>5531</v>
      </c>
      <c r="G26" s="74"/>
      <c r="H26" s="75">
        <v>0</v>
      </c>
      <c r="I26" s="82">
        <v>50</v>
      </c>
      <c r="J26" s="75">
        <f t="shared" si="4"/>
        <v>50</v>
      </c>
    </row>
    <row r="27" spans="1:10" ht="12.95" customHeight="1">
      <c r="A27" s="101" t="s">
        <v>14</v>
      </c>
      <c r="B27" s="21" t="s">
        <v>58</v>
      </c>
      <c r="C27" s="13"/>
      <c r="D27" s="12">
        <v>104113013</v>
      </c>
      <c r="E27" s="19">
        <v>4359</v>
      </c>
      <c r="F27" s="19">
        <v>5137</v>
      </c>
      <c r="G27" s="14" t="s">
        <v>50</v>
      </c>
      <c r="H27" s="17">
        <v>72</v>
      </c>
      <c r="I27" s="40">
        <v>-14</v>
      </c>
      <c r="J27" s="17">
        <f aca="true" t="shared" si="5" ref="J27:J29">H27+I27</f>
        <v>58</v>
      </c>
    </row>
    <row r="28" spans="1:10" ht="12.95" customHeight="1">
      <c r="A28" s="102"/>
      <c r="B28" s="77" t="s">
        <v>51</v>
      </c>
      <c r="C28" s="72" t="s">
        <v>49</v>
      </c>
      <c r="D28" s="71">
        <v>104113013</v>
      </c>
      <c r="E28" s="73">
        <v>4359</v>
      </c>
      <c r="F28" s="73">
        <v>5172</v>
      </c>
      <c r="G28" s="74" t="s">
        <v>50</v>
      </c>
      <c r="H28" s="78">
        <v>0</v>
      </c>
      <c r="I28" s="79">
        <v>14</v>
      </c>
      <c r="J28" s="78">
        <f t="shared" si="5"/>
        <v>14</v>
      </c>
    </row>
    <row r="29" spans="1:10" ht="12.95" customHeight="1">
      <c r="A29" s="83" t="s">
        <v>15</v>
      </c>
      <c r="B29" s="21" t="s">
        <v>66</v>
      </c>
      <c r="C29" s="13"/>
      <c r="D29" s="12"/>
      <c r="E29" s="11">
        <v>3412</v>
      </c>
      <c r="F29" s="11">
        <v>5169</v>
      </c>
      <c r="G29" s="14" t="s">
        <v>59</v>
      </c>
      <c r="H29" s="17">
        <v>525</v>
      </c>
      <c r="I29" s="40">
        <v>-50</v>
      </c>
      <c r="J29" s="17">
        <f t="shared" si="5"/>
        <v>475</v>
      </c>
    </row>
    <row r="30" spans="1:10" ht="12.95" customHeight="1">
      <c r="A30" s="30"/>
      <c r="B30" s="35"/>
      <c r="C30" s="36"/>
      <c r="D30" s="36"/>
      <c r="E30" s="93" t="s">
        <v>21</v>
      </c>
      <c r="F30" s="94"/>
      <c r="G30" s="95"/>
      <c r="H30" s="44">
        <f>SUM(H24:H29)</f>
        <v>747</v>
      </c>
      <c r="I30" s="44">
        <f aca="true" t="shared" si="6" ref="I30:J30">SUM(I24:I29)</f>
        <v>-50</v>
      </c>
      <c r="J30" s="44">
        <f t="shared" si="6"/>
        <v>697</v>
      </c>
    </row>
    <row r="31" spans="1:10" ht="12.95" customHeight="1">
      <c r="A31" s="45" t="s">
        <v>22</v>
      </c>
      <c r="B31" s="35"/>
      <c r="C31" s="36"/>
      <c r="D31" s="36"/>
      <c r="E31" s="37"/>
      <c r="F31" s="35"/>
      <c r="G31" s="35"/>
      <c r="H31" s="38"/>
      <c r="I31" s="38"/>
      <c r="J31" s="46"/>
    </row>
    <row r="32" spans="1:10" s="26" customFormat="1" ht="12.95" customHeight="1">
      <c r="A32" s="83" t="s">
        <v>13</v>
      </c>
      <c r="B32" s="71" t="s">
        <v>65</v>
      </c>
      <c r="C32" s="72" t="s">
        <v>49</v>
      </c>
      <c r="D32" s="73"/>
      <c r="E32" s="73">
        <v>3412</v>
      </c>
      <c r="F32" s="73">
        <v>6121</v>
      </c>
      <c r="G32" s="74" t="s">
        <v>59</v>
      </c>
      <c r="H32" s="78">
        <v>0</v>
      </c>
      <c r="I32" s="79">
        <v>50</v>
      </c>
      <c r="J32" s="78">
        <f aca="true" t="shared" si="7" ref="J32">H32+I32</f>
        <v>50</v>
      </c>
    </row>
    <row r="33" spans="1:10" ht="12.95" customHeight="1">
      <c r="A33" s="32"/>
      <c r="B33" s="31"/>
      <c r="C33" s="32"/>
      <c r="D33" s="32"/>
      <c r="E33" s="92" t="s">
        <v>23</v>
      </c>
      <c r="F33" s="92"/>
      <c r="G33" s="92"/>
      <c r="H33" s="80">
        <f>SUM(H32:H32)</f>
        <v>0</v>
      </c>
      <c r="I33" s="80">
        <f>SUM(I32:I32)</f>
        <v>50</v>
      </c>
      <c r="J33" s="80">
        <f>SUM(J32:J32)</f>
        <v>50</v>
      </c>
    </row>
    <row r="34" spans="1:10" ht="12.95" customHeight="1">
      <c r="A34" s="28" t="s">
        <v>34</v>
      </c>
      <c r="B34" s="31"/>
      <c r="C34" s="32"/>
      <c r="D34" s="32"/>
      <c r="E34" s="63"/>
      <c r="F34" s="63"/>
      <c r="G34" s="63"/>
      <c r="H34" s="66"/>
      <c r="I34" s="67"/>
      <c r="J34" s="66"/>
    </row>
    <row r="35" spans="1:10" ht="12.95" customHeight="1">
      <c r="A35" s="69" t="s">
        <v>13</v>
      </c>
      <c r="B35" s="12"/>
      <c r="C35" s="11"/>
      <c r="D35" s="11"/>
      <c r="E35" s="70"/>
      <c r="F35" s="70"/>
      <c r="G35" s="70"/>
      <c r="H35" s="22"/>
      <c r="I35" s="16">
        <v>0</v>
      </c>
      <c r="J35" s="22">
        <f>H35+I35</f>
        <v>0</v>
      </c>
    </row>
    <row r="36" spans="1:10" ht="12.75" customHeight="1">
      <c r="A36" s="32"/>
      <c r="B36" s="31"/>
      <c r="C36" s="32"/>
      <c r="D36" s="32"/>
      <c r="E36" s="98" t="s">
        <v>35</v>
      </c>
      <c r="F36" s="99"/>
      <c r="G36" s="100"/>
      <c r="H36" s="64"/>
      <c r="I36" s="68">
        <f>SUM(I35:I35)</f>
        <v>0</v>
      </c>
      <c r="J36" s="29"/>
    </row>
    <row r="37" spans="1:10" ht="12.95" customHeight="1">
      <c r="A37" s="32"/>
      <c r="B37" s="31"/>
      <c r="C37" s="32"/>
      <c r="D37" s="32"/>
      <c r="E37" s="47"/>
      <c r="F37" s="47"/>
      <c r="G37" s="48"/>
      <c r="H37" s="64"/>
      <c r="I37" s="65"/>
      <c r="J37" s="29"/>
    </row>
    <row r="38" spans="2:10" ht="12.95" customHeight="1">
      <c r="B38" s="49" t="s">
        <v>33</v>
      </c>
      <c r="C38" s="36"/>
      <c r="D38" s="36"/>
      <c r="E38" s="106" t="s">
        <v>16</v>
      </c>
      <c r="F38" s="107"/>
      <c r="G38" s="107"/>
      <c r="H38" s="108"/>
      <c r="I38" s="43">
        <f>I19</f>
        <v>813.65</v>
      </c>
      <c r="J38" s="43"/>
    </row>
    <row r="39" spans="2:10" ht="12.95" customHeight="1">
      <c r="B39" s="35"/>
      <c r="C39" s="36"/>
      <c r="D39" s="36"/>
      <c r="E39" s="106" t="s">
        <v>24</v>
      </c>
      <c r="F39" s="107"/>
      <c r="G39" s="107"/>
      <c r="H39" s="108"/>
      <c r="I39" s="43">
        <f>I30+I20</f>
        <v>763.65</v>
      </c>
      <c r="J39" s="18"/>
    </row>
    <row r="40" spans="2:10" ht="12.95" customHeight="1">
      <c r="B40" s="35"/>
      <c r="C40" s="36"/>
      <c r="D40" s="36"/>
      <c r="E40" s="106" t="s">
        <v>25</v>
      </c>
      <c r="F40" s="107"/>
      <c r="G40" s="107"/>
      <c r="H40" s="108"/>
      <c r="I40" s="43">
        <f>I33+I21</f>
        <v>50</v>
      </c>
      <c r="J40" s="42"/>
    </row>
    <row r="41" spans="2:10" ht="12.95" customHeight="1">
      <c r="B41" s="35"/>
      <c r="C41" s="36"/>
      <c r="D41" s="36"/>
      <c r="E41" s="106" t="s">
        <v>26</v>
      </c>
      <c r="F41" s="107"/>
      <c r="G41" s="107"/>
      <c r="H41" s="108"/>
      <c r="I41" s="43">
        <f>I39+I40</f>
        <v>813.65</v>
      </c>
      <c r="J41" s="42"/>
    </row>
    <row r="42" spans="2:10" ht="12.95" customHeight="1">
      <c r="B42" s="35"/>
      <c r="C42" s="36"/>
      <c r="D42" s="36"/>
      <c r="E42" s="103" t="s">
        <v>27</v>
      </c>
      <c r="F42" s="104"/>
      <c r="G42" s="104"/>
      <c r="H42" s="105"/>
      <c r="I42" s="43">
        <f>I38-I41</f>
        <v>0</v>
      </c>
      <c r="J42" s="42"/>
    </row>
    <row r="43" spans="2:10" ht="12.95" customHeight="1">
      <c r="B43" s="35"/>
      <c r="C43" s="36"/>
      <c r="D43" s="36"/>
      <c r="E43" s="103" t="s">
        <v>28</v>
      </c>
      <c r="F43" s="104"/>
      <c r="G43" s="104"/>
      <c r="H43" s="105"/>
      <c r="I43" s="43">
        <f>I36</f>
        <v>0</v>
      </c>
      <c r="J43" s="42"/>
    </row>
    <row r="44" spans="5:10" ht="12.95" customHeight="1">
      <c r="E44" s="57" t="s">
        <v>29</v>
      </c>
      <c r="G44" s="35"/>
      <c r="H44" s="58">
        <v>43880</v>
      </c>
      <c r="J44" s="58">
        <v>43880</v>
      </c>
    </row>
    <row r="45" spans="2:10" ht="12.95" customHeight="1">
      <c r="B45" s="49" t="s">
        <v>39</v>
      </c>
      <c r="C45" s="36"/>
      <c r="D45" s="36"/>
      <c r="E45" s="59" t="s">
        <v>30</v>
      </c>
      <c r="F45" s="50"/>
      <c r="G45" s="51"/>
      <c r="H45" s="60">
        <v>484160.13</v>
      </c>
      <c r="I45" s="43">
        <f>I38</f>
        <v>813.65</v>
      </c>
      <c r="J45" s="43">
        <f>H45+I45</f>
        <v>484973.78</v>
      </c>
    </row>
    <row r="46" spans="2:10" ht="12.95" customHeight="1">
      <c r="B46" s="35"/>
      <c r="C46" s="36"/>
      <c r="D46" s="36"/>
      <c r="E46" s="52" t="s">
        <v>24</v>
      </c>
      <c r="F46" s="53"/>
      <c r="G46" s="41"/>
      <c r="H46" s="61">
        <v>363913.4</v>
      </c>
      <c r="I46" s="43">
        <f>I30+I20</f>
        <v>763.65</v>
      </c>
      <c r="J46" s="42">
        <f>H46+I46</f>
        <v>364677.05000000005</v>
      </c>
    </row>
    <row r="47" spans="2:10" ht="12.95" customHeight="1">
      <c r="B47" s="35"/>
      <c r="C47" s="36"/>
      <c r="D47" s="36"/>
      <c r="E47" s="30" t="s">
        <v>25</v>
      </c>
      <c r="F47" s="35"/>
      <c r="G47" s="54"/>
      <c r="H47" s="61">
        <v>120246.73</v>
      </c>
      <c r="I47" s="43">
        <f>I33+I21</f>
        <v>50</v>
      </c>
      <c r="J47" s="42">
        <f>H47+I47</f>
        <v>120296.73</v>
      </c>
    </row>
    <row r="48" spans="2:10" ht="12.95" customHeight="1">
      <c r="B48" s="58" t="s">
        <v>40</v>
      </c>
      <c r="E48" s="55" t="s">
        <v>31</v>
      </c>
      <c r="F48" s="53"/>
      <c r="G48" s="41"/>
      <c r="H48" s="43">
        <f>H46+H47</f>
        <v>484160.13</v>
      </c>
      <c r="I48" s="43">
        <f>SUM(I46:I47)</f>
        <v>813.65</v>
      </c>
      <c r="J48" s="43">
        <f>SUM(J46:J47)</f>
        <v>484973.78</v>
      </c>
    </row>
    <row r="49" spans="5:10" ht="12.95" customHeight="1">
      <c r="E49" s="30" t="s">
        <v>19</v>
      </c>
      <c r="F49" s="35"/>
      <c r="G49" s="54"/>
      <c r="H49" s="42">
        <f>H45-H48</f>
        <v>0</v>
      </c>
      <c r="I49" s="43">
        <f>I45-I48</f>
        <v>0</v>
      </c>
      <c r="J49" s="42">
        <f>J45-J48</f>
        <v>0</v>
      </c>
    </row>
    <row r="50" spans="5:10" ht="12.95" customHeight="1">
      <c r="E50" s="55" t="s">
        <v>32</v>
      </c>
      <c r="F50" s="53"/>
      <c r="G50" s="41"/>
      <c r="H50" s="62">
        <v>0</v>
      </c>
      <c r="I50" s="43">
        <f>I43</f>
        <v>0</v>
      </c>
      <c r="J50" s="43">
        <f>H50+I50</f>
        <v>0</v>
      </c>
    </row>
    <row r="51" ht="12.95" customHeight="1"/>
    <row r="52" ht="12.95" customHeight="1"/>
  </sheetData>
  <mergeCells count="22">
    <mergeCell ref="E36:G36"/>
    <mergeCell ref="A27:A28"/>
    <mergeCell ref="A24:A26"/>
    <mergeCell ref="E43:H43"/>
    <mergeCell ref="E38:H38"/>
    <mergeCell ref="E39:H39"/>
    <mergeCell ref="E40:H40"/>
    <mergeCell ref="E41:H41"/>
    <mergeCell ref="E42:H42"/>
    <mergeCell ref="E33:G33"/>
    <mergeCell ref="E30:G30"/>
    <mergeCell ref="G2:G3"/>
    <mergeCell ref="E19:G19"/>
    <mergeCell ref="E20:G20"/>
    <mergeCell ref="E22:G22"/>
    <mergeCell ref="A5:A8"/>
    <mergeCell ref="A9:A12"/>
    <mergeCell ref="A13:A18"/>
    <mergeCell ref="F2:F3"/>
    <mergeCell ref="B2:B3"/>
    <mergeCell ref="E2:E3"/>
    <mergeCell ref="E21:G21"/>
  </mergeCells>
  <conditionalFormatting sqref="B1:B2">
    <cfRule type="expression" priority="43" dxfId="2" stopIfTrue="1">
      <formula>$K1="Z"</formula>
    </cfRule>
    <cfRule type="expression" priority="44" dxfId="1" stopIfTrue="1">
      <formula>$K1="T"</formula>
    </cfRule>
    <cfRule type="expression" priority="45" dxfId="0" stopIfTrue="1">
      <formula>$K1="Y"</formula>
    </cfRule>
  </conditionalFormatting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C19:D21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46">
    <cfRule type="expression" priority="22" dxfId="2" stopIfTrue="1">
      <formula>$J46="Z"</formula>
    </cfRule>
    <cfRule type="expression" priority="23" dxfId="1" stopIfTrue="1">
      <formula>$J46="T"</formula>
    </cfRule>
    <cfRule type="expression" priority="24" dxfId="0" stopIfTrue="1">
      <formula>$J46="Y"</formula>
    </cfRule>
  </conditionalFormatting>
  <conditionalFormatting sqref="H47">
    <cfRule type="expression" priority="19" dxfId="2" stopIfTrue="1">
      <formula>$J47="Z"</formula>
    </cfRule>
    <cfRule type="expression" priority="20" dxfId="1" stopIfTrue="1">
      <formula>$J47="T"</formula>
    </cfRule>
    <cfRule type="expression" priority="21" dxfId="0" stopIfTrue="1">
      <formula>$J47="Y"</formula>
    </cfRule>
  </conditionalFormatting>
  <conditionalFormatting sqref="H119">
    <cfRule type="expression" priority="16" dxfId="2" stopIfTrue="1">
      <formula>$J119="Z"</formula>
    </cfRule>
    <cfRule type="expression" priority="17" dxfId="1" stopIfTrue="1">
      <formula>$J119="T"</formula>
    </cfRule>
    <cfRule type="expression" priority="18" dxfId="0" stopIfTrue="1">
      <formula>$J119="Y"</formula>
    </cfRule>
  </conditionalFormatting>
  <conditionalFormatting sqref="H120">
    <cfRule type="expression" priority="13" dxfId="2" stopIfTrue="1">
      <formula>$J120="Z"</formula>
    </cfRule>
    <cfRule type="expression" priority="14" dxfId="1" stopIfTrue="1">
      <formula>$J120="T"</formula>
    </cfRule>
    <cfRule type="expression" priority="15" dxfId="0" stopIfTrue="1">
      <formula>$J120="Y"</formula>
    </cfRule>
  </conditionalFormatting>
  <conditionalFormatting sqref="H121">
    <cfRule type="expression" priority="10" dxfId="2" stopIfTrue="1">
      <formula>$J121="Z"</formula>
    </cfRule>
    <cfRule type="expression" priority="11" dxfId="1" stopIfTrue="1">
      <formula>$J121="T"</formula>
    </cfRule>
    <cfRule type="expression" priority="12" dxfId="0" stopIfTrue="1">
      <formula>$J121="Y"</formula>
    </cfRule>
  </conditionalFormatting>
  <conditionalFormatting sqref="H45">
    <cfRule type="expression" priority="7" dxfId="2" stopIfTrue="1">
      <formula>$J45="Z"</formula>
    </cfRule>
    <cfRule type="expression" priority="8" dxfId="1" stopIfTrue="1">
      <formula>$J45="T"</formula>
    </cfRule>
    <cfRule type="expression" priority="9" dxfId="0" stopIfTrue="1">
      <formula>$J45="Y"</formula>
    </cfRule>
  </conditionalFormatting>
  <conditionalFormatting sqref="H46">
    <cfRule type="expression" priority="4" dxfId="2" stopIfTrue="1">
      <formula>$J46="Z"</formula>
    </cfRule>
    <cfRule type="expression" priority="5" dxfId="1" stopIfTrue="1">
      <formula>$J46="T"</formula>
    </cfRule>
    <cfRule type="expression" priority="6" dxfId="0" stopIfTrue="1">
      <formula>$J46="Y"</formula>
    </cfRule>
  </conditionalFormatting>
  <conditionalFormatting sqref="H47">
    <cfRule type="expression" priority="1" dxfId="2" stopIfTrue="1">
      <formula>$J47="Z"</formula>
    </cfRule>
    <cfRule type="expression" priority="2" dxfId="1" stopIfTrue="1">
      <formula>$J47="T"</formula>
    </cfRule>
    <cfRule type="expression" priority="3" dxfId="0" stopIfTrue="1">
      <formula>$J47="Y"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2020-02-20T12:15:11Z</cp:lastPrinted>
  <dcterms:created xsi:type="dcterms:W3CDTF">2019-02-01T08:27:03Z</dcterms:created>
  <dcterms:modified xsi:type="dcterms:W3CDTF">2020-02-20T12:32:23Z</dcterms:modified>
  <cp:category/>
  <cp:version/>
  <cp:contentType/>
  <cp:contentStatus/>
</cp:coreProperties>
</file>