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RO č. 13" sheetId="4" r:id="rId1"/>
  </sheets>
  <definedNames/>
  <calcPr calcId="145621"/>
</workbook>
</file>

<file path=xl/sharedStrings.xml><?xml version="1.0" encoding="utf-8"?>
<sst xmlns="http://schemas.openxmlformats.org/spreadsheetml/2006/main" count="265" uniqueCount="198">
  <si>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</si>
  <si>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</si>
  <si>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</si>
  <si>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</si>
  <si>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</si>
  <si>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</si>
  <si>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</si>
  <si>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</si>
  <si>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</si>
  <si>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</si>
  <si>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</si>
  <si>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</si>
  <si>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</si>
  <si>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</si>
  <si>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</si>
  <si>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</si>
  <si>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</si>
  <si>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P= příjmy   V= výdaje   NZ= nově zařazeno do R2020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</si>
  <si>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</si>
  <si>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</si>
  <si>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</si>
  <si>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</si>
  <si>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</si>
  <si>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</si>
  <si>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</si>
  <si>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</si>
  <si>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</si>
  <si>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</si>
  <si>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</si>
  <si>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</si>
  <si>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</si>
  <si>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</si>
  <si>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Rekapitulace celkového rozpočtu města na rok 2020 včetně RO</t>
  </si>
  <si>
    <t>Příjmy</t>
  </si>
  <si>
    <t>Celk. výdaje (BV + I)</t>
  </si>
  <si>
    <t>Finance</t>
  </si>
  <si>
    <t>4.</t>
  </si>
  <si>
    <t>NZ</t>
  </si>
  <si>
    <t xml:space="preserve">Rozpočtové opatření č. 13/2020 - změna schváleného rozpočtu roku 2020 - listopad  (údaje v tis. Kč) </t>
  </si>
  <si>
    <t>0505</t>
  </si>
  <si>
    <t>0516</t>
  </si>
  <si>
    <t>MPSV Příjem neinv. dotace na výkon sociální práce</t>
  </si>
  <si>
    <t>0409</t>
  </si>
  <si>
    <t>Výkon sociální práce - platy zam. v prac. poměru - navýšení</t>
  </si>
  <si>
    <t>Výkon sociální práce - soc. zabezpečení - navýšení</t>
  </si>
  <si>
    <t>Výdaje na krizová opatření</t>
  </si>
  <si>
    <t>0900</t>
  </si>
  <si>
    <t>Povodně 2020 - soc. zab.</t>
  </si>
  <si>
    <t>Povodně 2020 - zdrav. poj.</t>
  </si>
  <si>
    <t>Soc. zab. - přesun na org. 0900</t>
  </si>
  <si>
    <t>Zdrav. poj. - přesun na org. 0900</t>
  </si>
  <si>
    <t>Kulturní komise navýšení fin. prostředků o vratku dotace</t>
  </si>
  <si>
    <t>Naděje - vratka dotace na Open Air festival Jeden den (zrušení akce) - P</t>
  </si>
  <si>
    <t>OMP Odstranění starých zátěží - tep. kanál St. Kolonie - přesun na org. 0200</t>
  </si>
  <si>
    <t>0161</t>
  </si>
  <si>
    <t>0200</t>
  </si>
  <si>
    <t>OMP Městské byty - opravy - zvýšení</t>
  </si>
  <si>
    <t>PROV Služby zpracování dat - zvýšení</t>
  </si>
  <si>
    <t>PROV nákup ost. služeb, přesun na pol. 5168 a 5137</t>
  </si>
  <si>
    <t>PROV DHDM zvýšení</t>
  </si>
  <si>
    <t>2291</t>
  </si>
  <si>
    <t>ORM Úprava prostranství před ZŠ TGM - zvýšení</t>
  </si>
  <si>
    <t>9328</t>
  </si>
  <si>
    <t>9340</t>
  </si>
  <si>
    <t>ORM ZŠ Trávníky oprava el. a kanal. rozvodů</t>
  </si>
  <si>
    <t>ORM Oprava lávky přes Moravu u TSO</t>
  </si>
  <si>
    <t>6232</t>
  </si>
  <si>
    <t>ORM Oprava chodníků na Baťově</t>
  </si>
  <si>
    <t>2290</t>
  </si>
  <si>
    <t>ORM Oprava chod. na ul. Střed a Újezdy - přesun na org. 9328, 9340, 6232, 2290</t>
  </si>
  <si>
    <t>ORM Oprava chodníků v Kvítkovicích a Letiště</t>
  </si>
  <si>
    <t>2289</t>
  </si>
  <si>
    <t>9322</t>
  </si>
  <si>
    <t>8258</t>
  </si>
  <si>
    <t>6126</t>
  </si>
  <si>
    <t>KRŘ nákup služeb - přesun na el. energii pro IVVS</t>
  </si>
  <si>
    <t>KRŘ doplnění fin. prostředků na el. energii pro IVVS</t>
  </si>
  <si>
    <t>KRŘ nákup služeb - přesun na org. 0326 - refundace mezd</t>
  </si>
  <si>
    <t>0326</t>
  </si>
  <si>
    <t>KRŘ JSDH Otr. Zvýšení fin. prostředků na refundace mezd</t>
  </si>
  <si>
    <t>KRŘ DHM přesun na org. 0326</t>
  </si>
  <si>
    <t>KRŘ DHM zvýšení fin. prostředků po povodni v 10/2020</t>
  </si>
  <si>
    <t>KRŘ Nákup služeb, přesun na org. 0326</t>
  </si>
  <si>
    <t>KRŘ zvýšení fin. prostředků na spotřební materiál po povodni v 10/2020</t>
  </si>
  <si>
    <t>KRŘ zvýšení fin. prostředků na el. energii (zbrojnice Otrokovice)</t>
  </si>
  <si>
    <t>KRŘ zvýšení fin. prostředků na pol. 5162 GSM spojení velitele JSDH Otrokovice</t>
  </si>
  <si>
    <t>KRŘ zvýšení fin. prostředků na služby pro JSDH Otrokovice</t>
  </si>
  <si>
    <t>KRŘ Nákup služeb, přesun na org. 0327</t>
  </si>
  <si>
    <t>KRŘ JSDH Kvítkovice - zvýšení fin. prostředků na refundace mezd</t>
  </si>
  <si>
    <t>0327</t>
  </si>
  <si>
    <t>KRŘ Doplnění fin. prostředků na el. energii (zbrojnice Kvítkovice)</t>
  </si>
  <si>
    <t>KRŘ Nákup služeb, přesun na org. 0605</t>
  </si>
  <si>
    <t>0605</t>
  </si>
  <si>
    <t>KRŘ přesun na org. 0656 - vybavení místnosti KŠ a PK</t>
  </si>
  <si>
    <t>KRŘ Zvýšení fin. prostředků na org. 0656 pol. 5137 na vybavení místnosti KŠ a PK</t>
  </si>
  <si>
    <t>0656</t>
  </si>
  <si>
    <t>ORM Obnova centrální vstup. části městs. hřbitova - zvýšení</t>
  </si>
  <si>
    <t>0484</t>
  </si>
  <si>
    <t>0480</t>
  </si>
  <si>
    <t>0450</t>
  </si>
  <si>
    <t>0481</t>
  </si>
  <si>
    <t>Neinv. dotace od ZK, Domovy pro seniory, id. sl. 1869567 - P</t>
  </si>
  <si>
    <t>Transfer neinv. dotace od ZK, Domovy pro seniory, id. sl. 1869567 - V</t>
  </si>
  <si>
    <t>Neinv. dotace od ZK, Domovy pro seniory, id. sl. 3511015 - P</t>
  </si>
  <si>
    <t>Transfer neinv. dotace od ZK, Domovy pro seniory, id. sl. 3511015 - V</t>
  </si>
  <si>
    <t>Neinv. dotace od ZK, Domovy pro seniory, id. sl. 6696436 - P</t>
  </si>
  <si>
    <t>Transfer neinv. dotace od ZK, Domovy pro seniory, id. sl. 6696436 - V</t>
  </si>
  <si>
    <t>5.</t>
  </si>
  <si>
    <t xml:space="preserve">MZ Náhrada nákladů na výsadbu melioračních a zpevňujících dřevin za I. pol. 2020 </t>
  </si>
  <si>
    <t>5222</t>
  </si>
  <si>
    <t>0490</t>
  </si>
  <si>
    <t>5221</t>
  </si>
  <si>
    <t>0518</t>
  </si>
  <si>
    <t>0325</t>
  </si>
  <si>
    <t>TEHOS ROŠ opravy - snížení (přesun na nákup služeb)</t>
  </si>
  <si>
    <t>5171</t>
  </si>
  <si>
    <t>5139</t>
  </si>
  <si>
    <t>TEHOS ROŠ DHM - snížení (přesun na nákup služeb)</t>
  </si>
  <si>
    <t>TEHOS ROŠ nákup služeb zvýšení</t>
  </si>
  <si>
    <t>DOP poradenské a konzultační služby - snížení, přesun na org. 5198</t>
  </si>
  <si>
    <t>5166</t>
  </si>
  <si>
    <t>5198</t>
  </si>
  <si>
    <t>5137</t>
  </si>
  <si>
    <t>DOP DHM pořízení dvou zrcadel na cyklostezce Otr. - Zlín</t>
  </si>
  <si>
    <t>5199</t>
  </si>
  <si>
    <t>Neinv. dotace od ZK na Pronájem simulátoru nárazu vynulování předpokladu</t>
  </si>
  <si>
    <t>SAB výdaje na úroky b.ú. - snížení</t>
  </si>
  <si>
    <t>6.</t>
  </si>
  <si>
    <t>7.</t>
  </si>
  <si>
    <t>8.</t>
  </si>
  <si>
    <t>00120</t>
  </si>
  <si>
    <t>Příjem neinv. dotace pro ORP s působností obecného SÚ na SLDB</t>
  </si>
  <si>
    <t>Platy zaměstnanců v pracovním poměru - zvýšení</t>
  </si>
  <si>
    <t>PROV nákup materiálu j.n.</t>
  </si>
  <si>
    <t>PROV náhrady na nezpůsobenou újmu - pohřbení zemřelých</t>
  </si>
  <si>
    <t>SENIOR DS B snížení příspěvku na 90%</t>
  </si>
  <si>
    <t>SENIOR OS B snížení příspěvku na 90%</t>
  </si>
  <si>
    <t>0452</t>
  </si>
  <si>
    <t>SENIOR PS B snížení příspěvku na 90%</t>
  </si>
  <si>
    <t>0470</t>
  </si>
  <si>
    <t>SENIOR DS C snížení příspěvku na 90%</t>
  </si>
  <si>
    <t>SENIOR DZR C snížení příspěvku na 90%</t>
  </si>
  <si>
    <t>SENIOR OS C snížení příspěvku na 90%</t>
  </si>
  <si>
    <t>0482</t>
  </si>
  <si>
    <t>SENIOR DSt C snížení příspěvku na 90%</t>
  </si>
  <si>
    <t>0483</t>
  </si>
  <si>
    <t>Rezerva na snížení příjmů</t>
  </si>
  <si>
    <t>TEHOS MK výdaje na el. energii - snížení</t>
  </si>
  <si>
    <t>0608</t>
  </si>
  <si>
    <t>TEHOS MK teplo zvýšení</t>
  </si>
  <si>
    <t>5169</t>
  </si>
  <si>
    <t>5136</t>
  </si>
  <si>
    <t>SOC HF - knihy, tisk, učební pom. - zavedení nové pol.</t>
  </si>
  <si>
    <t>SOC HF - nákup služeb - přesun na pol. 5136</t>
  </si>
  <si>
    <t>0485</t>
  </si>
  <si>
    <t>5021</t>
  </si>
  <si>
    <t>SOC Podpora peč. osob - DHM zvýšení</t>
  </si>
  <si>
    <t>SOC Podpora peč. Osob - OOV - přesun na pol. 5137</t>
  </si>
  <si>
    <t>104513013</t>
  </si>
  <si>
    <t>104113013</t>
  </si>
  <si>
    <t>KRŘ Zajištění PO, CO a  BOZP na MěÚ zvýšené náklady na prac. lékař. prohlídky</t>
  </si>
  <si>
    <t>MZ Náhrada nákladů na činnost OLH za II. Q. 2020 - 33.763 Kč</t>
  </si>
  <si>
    <t>1244</t>
  </si>
  <si>
    <t>5901</t>
  </si>
  <si>
    <t>0504</t>
  </si>
  <si>
    <t>OŠK Fin. dar - Klubu přátel historie města</t>
  </si>
  <si>
    <t>OŠK Záštita ST - přesun na fin. dar pro Kub přátel historie města</t>
  </si>
  <si>
    <t>OŠK Zvýšení dle aktuálních potřeb</t>
  </si>
  <si>
    <t>OŠK Snížení dle akt. potřeb</t>
  </si>
  <si>
    <t>OŠK neinv. transfery spolkům - přesun na org. 1244</t>
  </si>
  <si>
    <t>OŠK Záštita ST - zvýšení</t>
  </si>
  <si>
    <t>6250</t>
  </si>
  <si>
    <t>ORM Opravy plynoucí z protipovodňových hlídek</t>
  </si>
  <si>
    <t>ORM Oprava Lávek přes Dřevnici - zvýšení</t>
  </si>
  <si>
    <t>9339</t>
  </si>
  <si>
    <t>4165</t>
  </si>
  <si>
    <t>ORM ZŠ Mánesova rek. kuchyně</t>
  </si>
  <si>
    <t>9303</t>
  </si>
  <si>
    <t>ORM Přístavba nákladního výtahu Otr. BESEDA</t>
  </si>
  <si>
    <t>ORM ZŠ Mánes. výměna oken - přesun na org. 4165 rek. kuchyně v ZŠ Mánes.</t>
  </si>
  <si>
    <t>ORM ZŠ Mánes. výměna oken - přesun na org. 9342 ZŘ TGM el. rozvody</t>
  </si>
  <si>
    <t>ORM ZŠ TGM el. rozvody - zvýšení</t>
  </si>
  <si>
    <t>ORM Revitalizace fasády Ot. BESEDY - snížení</t>
  </si>
  <si>
    <t>ORM SENIOR B sesterny a pečovatelny - přesun na org. 9331</t>
  </si>
  <si>
    <t>ORM SENIOR Sklad materiálu - zvýšení</t>
  </si>
  <si>
    <t>9330</t>
  </si>
  <si>
    <t>9331</t>
  </si>
  <si>
    <t>9.</t>
  </si>
  <si>
    <t>10.</t>
  </si>
  <si>
    <t>Povodně 2020 - platy zam. - povodňové pohotovosti</t>
  </si>
  <si>
    <t>ORM Rezerva na snížení příjmů - přesun na org. 6126</t>
  </si>
  <si>
    <t>Otrokovice 25.11.2020</t>
  </si>
  <si>
    <t>Neinv. dotace od ZK na Pronájem simulátoru nárazu 14.800 Kč</t>
  </si>
  <si>
    <t>Výkon sociální práce - zdravotní pojištění - navýšení</t>
  </si>
  <si>
    <t>Příloha k us. č. RMO/35/19/20</t>
  </si>
  <si>
    <t>SOC Dotace na soc. služby - snížení dle us. RMO/34/19/20</t>
  </si>
  <si>
    <t>SOC Neinv. dotace na činnost ADRA o.p.s., IČ 61388122, dle us. RMO/34/19/20</t>
  </si>
  <si>
    <t>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</si>
</sst>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4" fontId="1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4" fontId="3" fillId="4" borderId="7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4" fontId="3" fillId="4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0" borderId="8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7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3" fillId="0" borderId="0" xfId="0" applyNumberFormat="1" applyFont="1" applyFill="1" applyBorder="1"/>
    <xf numFmtId="4" fontId="1" fillId="0" borderId="9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right"/>
    </xf>
    <xf numFmtId="4" fontId="1" fillId="4" borderId="10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4" fontId="1" fillId="4" borderId="7" xfId="0" applyNumberFormat="1" applyFont="1" applyFill="1" applyBorder="1" applyAlignment="1">
      <alignment horizontal="right"/>
    </xf>
    <xf numFmtId="0" fontId="3" fillId="0" borderId="0" xfId="0" applyFont="1" applyBorder="1"/>
    <xf numFmtId="4" fontId="3" fillId="0" borderId="4" xfId="0" applyNumberFormat="1" applyFont="1" applyBorder="1"/>
    <xf numFmtId="4" fontId="1" fillId="0" borderId="4" xfId="0" applyNumberFormat="1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3" xfId="0" applyFont="1" applyBorder="1"/>
    <xf numFmtId="0" fontId="1" fillId="0" borderId="8" xfId="0" applyFont="1" applyBorder="1"/>
    <xf numFmtId="0" fontId="1" fillId="0" borderId="11" xfId="0" applyFont="1" applyBorder="1"/>
    <xf numFmtId="4" fontId="3" fillId="5" borderId="5" xfId="20" applyNumberFormat="1" applyFont="1" applyFill="1" applyBorder="1" applyAlignment="1" applyProtection="1">
      <alignment/>
      <protection/>
    </xf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4" fontId="1" fillId="5" borderId="5" xfId="20" applyNumberFormat="1" applyFont="1" applyFill="1" applyBorder="1" applyAlignment="1" applyProtection="1">
      <alignment/>
      <protection/>
    </xf>
    <xf numFmtId="0" fontId="1" fillId="0" borderId="9" xfId="0" applyFont="1" applyBorder="1"/>
    <xf numFmtId="0" fontId="3" fillId="0" borderId="12" xfId="0" applyFont="1" applyBorder="1"/>
    <xf numFmtId="4" fontId="3" fillId="0" borderId="13" xfId="0" applyNumberFormat="1" applyFont="1" applyBorder="1"/>
    <xf numFmtId="0" fontId="1" fillId="0" borderId="2" xfId="0" applyFont="1" applyFill="1" applyBorder="1" applyAlignment="1">
      <alignment horizontal="center"/>
    </xf>
    <xf numFmtId="4" fontId="1" fillId="0" borderId="4" xfId="0" applyNumberFormat="1" applyFont="1" applyFill="1" applyBorder="1"/>
    <xf numFmtId="0" fontId="1" fillId="3" borderId="4" xfId="0" applyFont="1" applyFill="1" applyBorder="1"/>
    <xf numFmtId="4" fontId="1" fillId="3" borderId="4" xfId="0" applyNumberFormat="1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3" borderId="5" xfId="0" applyFont="1" applyFill="1" applyBorder="1"/>
    <xf numFmtId="2" fontId="3" fillId="0" borderId="4" xfId="0" applyNumberFormat="1" applyFont="1" applyBorder="1"/>
    <xf numFmtId="2" fontId="1" fillId="0" borderId="4" xfId="0" applyNumberFormat="1" applyFont="1" applyBorder="1"/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0" fontId="3" fillId="0" borderId="4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workbookViewId="0" topLeftCell="A1">
      <selection activeCell="K5" sqref="K5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65" customWidth="1"/>
    <col min="4" max="4" width="9.57421875" style="65" customWidth="1"/>
    <col min="5" max="7" width="6.7109375" style="4" customWidth="1"/>
    <col min="8" max="8" width="9.8515625" style="4" customWidth="1"/>
    <col min="9" max="9" width="10.57421875" style="4" customWidth="1"/>
    <col min="10" max="10" width="10.28125" style="4" customWidth="1"/>
    <col min="11" max="11" width="59.00390625" style="4" customWidth="1"/>
    <col min="12" max="12" width="9.7109375" style="6" customWidth="1"/>
    <col min="13" max="16384" width="9.140625" style="4" customWidth="1"/>
  </cols>
  <sheetData>
    <row r="1" spans="1:10" ht="15">
      <c r="A1" s="1" t="s">
        <v>38</v>
      </c>
      <c r="B1" s="2"/>
      <c r="C1" s="3"/>
      <c r="D1" s="3"/>
      <c r="I1" s="2"/>
      <c r="J1" s="5" t="s">
        <v>194</v>
      </c>
    </row>
    <row r="2" spans="1:12" s="2" customFormat="1" ht="15">
      <c r="A2" s="7" t="s">
        <v>0</v>
      </c>
      <c r="B2" s="102" t="s">
        <v>1</v>
      </c>
      <c r="C2" s="7"/>
      <c r="D2" s="7" t="s">
        <v>2</v>
      </c>
      <c r="E2" s="102" t="s">
        <v>3</v>
      </c>
      <c r="F2" s="102" t="s">
        <v>4</v>
      </c>
      <c r="G2" s="102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ht="15">
      <c r="A3" s="8" t="s">
        <v>9</v>
      </c>
      <c r="B3" s="103"/>
      <c r="C3" s="8" t="s">
        <v>37</v>
      </c>
      <c r="D3" s="8" t="s">
        <v>10</v>
      </c>
      <c r="E3" s="103"/>
      <c r="F3" s="103"/>
      <c r="G3" s="103"/>
      <c r="H3" s="8" t="s">
        <v>11</v>
      </c>
      <c r="I3" s="8" t="s">
        <v>197</v>
      </c>
      <c r="J3" s="8" t="s">
        <v>11</v>
      </c>
      <c r="L3" s="5"/>
    </row>
    <row r="4" spans="1:10" ht="12.75" customHeight="1">
      <c r="A4" s="9" t="s">
        <v>12</v>
      </c>
      <c r="B4" s="82"/>
      <c r="C4" s="83"/>
      <c r="D4" s="83"/>
      <c r="E4" s="83"/>
      <c r="F4" s="83"/>
      <c r="G4" s="83"/>
      <c r="H4" s="83"/>
      <c r="I4" s="84"/>
      <c r="J4" s="85"/>
    </row>
    <row r="5" spans="1:10" ht="12.75" customHeight="1">
      <c r="A5" s="104" t="s">
        <v>13</v>
      </c>
      <c r="B5" s="42" t="s">
        <v>41</v>
      </c>
      <c r="C5" s="43"/>
      <c r="D5" s="43">
        <v>13015</v>
      </c>
      <c r="E5" s="43"/>
      <c r="F5" s="43">
        <v>4116</v>
      </c>
      <c r="G5" s="86" t="s">
        <v>42</v>
      </c>
      <c r="H5" s="42">
        <v>877.12</v>
      </c>
      <c r="I5" s="92">
        <v>132.06</v>
      </c>
      <c r="J5" s="79">
        <f aca="true" t="shared" si="0" ref="J5:J24">H5+I5</f>
        <v>1009.1800000000001</v>
      </c>
    </row>
    <row r="6" spans="1:10" ht="12.75" customHeight="1">
      <c r="A6" s="105"/>
      <c r="B6" s="42" t="s">
        <v>43</v>
      </c>
      <c r="C6" s="43"/>
      <c r="D6" s="43">
        <v>13015</v>
      </c>
      <c r="E6" s="43">
        <v>4369</v>
      </c>
      <c r="F6" s="43">
        <v>5011</v>
      </c>
      <c r="G6" s="86" t="s">
        <v>42</v>
      </c>
      <c r="H6" s="64">
        <v>877.12</v>
      </c>
      <c r="I6" s="92">
        <v>98.55</v>
      </c>
      <c r="J6" s="79">
        <f t="shared" si="0"/>
        <v>975.67</v>
      </c>
    </row>
    <row r="7" spans="1:10" ht="12.75" customHeight="1">
      <c r="A7" s="105"/>
      <c r="B7" s="80" t="s">
        <v>44</v>
      </c>
      <c r="C7" s="14" t="s">
        <v>37</v>
      </c>
      <c r="D7" s="15">
        <v>13015</v>
      </c>
      <c r="E7" s="15">
        <v>4369</v>
      </c>
      <c r="F7" s="15">
        <v>5031</v>
      </c>
      <c r="G7" s="20" t="s">
        <v>42</v>
      </c>
      <c r="H7" s="16">
        <v>0</v>
      </c>
      <c r="I7" s="21">
        <v>24.64</v>
      </c>
      <c r="J7" s="81">
        <f t="shared" si="0"/>
        <v>24.64</v>
      </c>
    </row>
    <row r="8" spans="1:10" ht="12.75" customHeight="1">
      <c r="A8" s="106"/>
      <c r="B8" s="80" t="s">
        <v>193</v>
      </c>
      <c r="C8" s="14" t="s">
        <v>37</v>
      </c>
      <c r="D8" s="15">
        <v>13015</v>
      </c>
      <c r="E8" s="15">
        <v>4369</v>
      </c>
      <c r="F8" s="15">
        <v>5032</v>
      </c>
      <c r="G8" s="20" t="s">
        <v>42</v>
      </c>
      <c r="H8" s="16">
        <v>0</v>
      </c>
      <c r="I8" s="21">
        <v>8.87</v>
      </c>
      <c r="J8" s="81">
        <f t="shared" si="0"/>
        <v>8.87</v>
      </c>
    </row>
    <row r="9" spans="1:10" ht="12.75" customHeight="1">
      <c r="A9" s="104" t="s">
        <v>14</v>
      </c>
      <c r="B9" s="80" t="s">
        <v>131</v>
      </c>
      <c r="C9" s="14" t="s">
        <v>37</v>
      </c>
      <c r="D9" s="15">
        <v>98018</v>
      </c>
      <c r="E9" s="15"/>
      <c r="F9" s="15">
        <v>4111</v>
      </c>
      <c r="G9" s="20"/>
      <c r="H9" s="16">
        <v>0</v>
      </c>
      <c r="I9" s="21">
        <v>8.82</v>
      </c>
      <c r="J9" s="81">
        <f t="shared" si="0"/>
        <v>8.82</v>
      </c>
    </row>
    <row r="10" spans="1:10" ht="12.75" customHeight="1">
      <c r="A10" s="105"/>
      <c r="B10" s="80" t="s">
        <v>132</v>
      </c>
      <c r="C10" s="14" t="s">
        <v>37</v>
      </c>
      <c r="D10" s="15">
        <v>98018</v>
      </c>
      <c r="E10" s="15">
        <v>6149</v>
      </c>
      <c r="F10" s="15">
        <v>5021</v>
      </c>
      <c r="G10" s="20"/>
      <c r="H10" s="16">
        <v>0</v>
      </c>
      <c r="I10" s="21">
        <v>8.82</v>
      </c>
      <c r="J10" s="81">
        <f t="shared" si="0"/>
        <v>8.82</v>
      </c>
    </row>
    <row r="11" spans="1:10" ht="12.75" customHeight="1">
      <c r="A11" s="104" t="s">
        <v>15</v>
      </c>
      <c r="B11" s="11" t="s">
        <v>45</v>
      </c>
      <c r="C11" s="17"/>
      <c r="D11" s="10"/>
      <c r="E11" s="10">
        <v>5213</v>
      </c>
      <c r="F11" s="10">
        <v>5903</v>
      </c>
      <c r="G11" s="19"/>
      <c r="H11" s="12">
        <v>394.37</v>
      </c>
      <c r="I11" s="13">
        <v>-390</v>
      </c>
      <c r="J11" s="79">
        <f t="shared" si="0"/>
        <v>4.3700000000000045</v>
      </c>
    </row>
    <row r="12" spans="1:10" ht="12.75" customHeight="1">
      <c r="A12" s="105"/>
      <c r="B12" s="80" t="s">
        <v>189</v>
      </c>
      <c r="C12" s="14" t="s">
        <v>37</v>
      </c>
      <c r="D12" s="15"/>
      <c r="E12" s="15">
        <v>6171</v>
      </c>
      <c r="F12" s="15">
        <v>5011</v>
      </c>
      <c r="G12" s="20" t="s">
        <v>46</v>
      </c>
      <c r="H12" s="16">
        <v>0</v>
      </c>
      <c r="I12" s="21">
        <v>390</v>
      </c>
      <c r="J12" s="81">
        <f t="shared" si="0"/>
        <v>390</v>
      </c>
    </row>
    <row r="13" spans="1:10" ht="12.75" customHeight="1">
      <c r="A13" s="105"/>
      <c r="B13" s="80" t="s">
        <v>47</v>
      </c>
      <c r="C13" s="14" t="s">
        <v>37</v>
      </c>
      <c r="D13" s="15"/>
      <c r="E13" s="15">
        <v>6171</v>
      </c>
      <c r="F13" s="15">
        <v>5031</v>
      </c>
      <c r="G13" s="20" t="s">
        <v>46</v>
      </c>
      <c r="H13" s="16">
        <v>0</v>
      </c>
      <c r="I13" s="21">
        <v>97.5</v>
      </c>
      <c r="J13" s="81">
        <f t="shared" si="0"/>
        <v>97.5</v>
      </c>
    </row>
    <row r="14" spans="1:10" ht="12.75" customHeight="1">
      <c r="A14" s="105"/>
      <c r="B14" s="80" t="s">
        <v>48</v>
      </c>
      <c r="C14" s="14" t="s">
        <v>37</v>
      </c>
      <c r="D14" s="15"/>
      <c r="E14" s="15">
        <v>6171</v>
      </c>
      <c r="F14" s="15">
        <v>5032</v>
      </c>
      <c r="G14" s="20" t="s">
        <v>46</v>
      </c>
      <c r="H14" s="16">
        <v>0</v>
      </c>
      <c r="I14" s="21">
        <v>35.1</v>
      </c>
      <c r="J14" s="81">
        <f t="shared" si="0"/>
        <v>35.1</v>
      </c>
    </row>
    <row r="15" spans="1:10" ht="12.75" customHeight="1">
      <c r="A15" s="105"/>
      <c r="B15" s="11" t="s">
        <v>49</v>
      </c>
      <c r="C15" s="17"/>
      <c r="D15" s="10"/>
      <c r="E15" s="10">
        <v>6171</v>
      </c>
      <c r="F15" s="10">
        <v>5031</v>
      </c>
      <c r="G15" s="19"/>
      <c r="H15" s="12">
        <v>15348</v>
      </c>
      <c r="I15" s="13">
        <v>-97.5</v>
      </c>
      <c r="J15" s="79">
        <f t="shared" si="0"/>
        <v>15250.5</v>
      </c>
    </row>
    <row r="16" spans="1:10" ht="12.75" customHeight="1">
      <c r="A16" s="105"/>
      <c r="B16" s="11" t="s">
        <v>50</v>
      </c>
      <c r="C16" s="17"/>
      <c r="D16" s="10"/>
      <c r="E16" s="10">
        <v>6171</v>
      </c>
      <c r="F16" s="10">
        <v>5032</v>
      </c>
      <c r="G16" s="19"/>
      <c r="H16" s="12">
        <v>5533</v>
      </c>
      <c r="I16" s="13">
        <v>-35.1</v>
      </c>
      <c r="J16" s="79">
        <f t="shared" si="0"/>
        <v>5497.9</v>
      </c>
    </row>
    <row r="17" spans="1:10" ht="12.75" customHeight="1">
      <c r="A17" s="107" t="s">
        <v>36</v>
      </c>
      <c r="B17" s="80" t="s">
        <v>52</v>
      </c>
      <c r="C17" s="14" t="s">
        <v>37</v>
      </c>
      <c r="D17" s="15"/>
      <c r="E17" s="15">
        <v>4356</v>
      </c>
      <c r="F17" s="15">
        <v>2229</v>
      </c>
      <c r="G17" s="20" t="s">
        <v>39</v>
      </c>
      <c r="H17" s="16">
        <v>0</v>
      </c>
      <c r="I17" s="21">
        <v>15</v>
      </c>
      <c r="J17" s="81">
        <f t="shared" si="0"/>
        <v>15</v>
      </c>
    </row>
    <row r="18" spans="1:10" ht="12.75" customHeight="1">
      <c r="A18" s="107"/>
      <c r="B18" s="11" t="s">
        <v>51</v>
      </c>
      <c r="C18" s="17"/>
      <c r="D18" s="10"/>
      <c r="E18" s="10">
        <v>3392</v>
      </c>
      <c r="F18" s="10">
        <v>5222</v>
      </c>
      <c r="G18" s="19" t="s">
        <v>112</v>
      </c>
      <c r="H18" s="12">
        <v>185</v>
      </c>
      <c r="I18" s="13">
        <v>15</v>
      </c>
      <c r="J18" s="79">
        <f t="shared" si="0"/>
        <v>200</v>
      </c>
    </row>
    <row r="19" spans="1:10" ht="12.75" customHeight="1">
      <c r="A19" s="104" t="s">
        <v>107</v>
      </c>
      <c r="B19" s="11" t="s">
        <v>101</v>
      </c>
      <c r="C19" s="17"/>
      <c r="D19" s="10">
        <v>13305</v>
      </c>
      <c r="E19" s="10"/>
      <c r="F19" s="10">
        <v>4122</v>
      </c>
      <c r="G19" s="19" t="s">
        <v>98</v>
      </c>
      <c r="H19" s="12">
        <v>8794.96</v>
      </c>
      <c r="I19" s="13">
        <v>513.91</v>
      </c>
      <c r="J19" s="79">
        <f t="shared" si="0"/>
        <v>9308.869999999999</v>
      </c>
    </row>
    <row r="20" spans="1:10" ht="12.75" customHeight="1">
      <c r="A20" s="105"/>
      <c r="B20" s="11" t="s">
        <v>102</v>
      </c>
      <c r="C20" s="17"/>
      <c r="D20" s="10">
        <v>13305</v>
      </c>
      <c r="E20" s="10">
        <v>4350</v>
      </c>
      <c r="F20" s="10">
        <v>5336</v>
      </c>
      <c r="G20" s="19" t="s">
        <v>98</v>
      </c>
      <c r="H20" s="12">
        <v>8794.96</v>
      </c>
      <c r="I20" s="13">
        <v>513.91</v>
      </c>
      <c r="J20" s="79">
        <f t="shared" si="0"/>
        <v>9308.869999999999</v>
      </c>
    </row>
    <row r="21" spans="1:10" ht="12.75" customHeight="1">
      <c r="A21" s="105"/>
      <c r="B21" s="11" t="s">
        <v>103</v>
      </c>
      <c r="C21" s="17"/>
      <c r="D21" s="10">
        <v>13305</v>
      </c>
      <c r="E21" s="10"/>
      <c r="F21" s="10">
        <v>4122</v>
      </c>
      <c r="G21" s="19" t="s">
        <v>99</v>
      </c>
      <c r="H21" s="12">
        <v>11400.87</v>
      </c>
      <c r="I21" s="13">
        <v>666.18</v>
      </c>
      <c r="J21" s="79">
        <f t="shared" si="0"/>
        <v>12067.050000000001</v>
      </c>
    </row>
    <row r="22" spans="1:10" ht="12.75" customHeight="1">
      <c r="A22" s="105"/>
      <c r="B22" s="11" t="s">
        <v>104</v>
      </c>
      <c r="C22" s="17"/>
      <c r="D22" s="10">
        <v>13305</v>
      </c>
      <c r="E22" s="10">
        <v>4350</v>
      </c>
      <c r="F22" s="10">
        <v>5336</v>
      </c>
      <c r="G22" s="19" t="s">
        <v>99</v>
      </c>
      <c r="H22" s="12">
        <v>11400.87</v>
      </c>
      <c r="I22" s="13">
        <v>666.18</v>
      </c>
      <c r="J22" s="79">
        <f t="shared" si="0"/>
        <v>12067.050000000001</v>
      </c>
    </row>
    <row r="23" spans="1:10" ht="12.75" customHeight="1">
      <c r="A23" s="105"/>
      <c r="B23" s="11" t="s">
        <v>105</v>
      </c>
      <c r="C23" s="17"/>
      <c r="D23" s="10">
        <v>13305</v>
      </c>
      <c r="E23" s="10"/>
      <c r="F23" s="10">
        <v>4122</v>
      </c>
      <c r="G23" s="19" t="s">
        <v>100</v>
      </c>
      <c r="H23" s="12">
        <v>5992</v>
      </c>
      <c r="I23" s="13">
        <v>350.12</v>
      </c>
      <c r="J23" s="79">
        <f t="shared" si="0"/>
        <v>6342.12</v>
      </c>
    </row>
    <row r="24" spans="1:10" ht="12.75" customHeight="1">
      <c r="A24" s="106"/>
      <c r="B24" s="11" t="s">
        <v>106</v>
      </c>
      <c r="C24" s="17"/>
      <c r="D24" s="10">
        <v>13305</v>
      </c>
      <c r="E24" s="10">
        <v>4357</v>
      </c>
      <c r="F24" s="10">
        <v>5336</v>
      </c>
      <c r="G24" s="19" t="s">
        <v>100</v>
      </c>
      <c r="H24" s="12">
        <v>5992</v>
      </c>
      <c r="I24" s="13">
        <v>350.12</v>
      </c>
      <c r="J24" s="79">
        <f t="shared" si="0"/>
        <v>6342.12</v>
      </c>
    </row>
    <row r="25" spans="1:10" ht="12.75" customHeight="1">
      <c r="A25" s="104" t="s">
        <v>127</v>
      </c>
      <c r="B25" s="11" t="s">
        <v>125</v>
      </c>
      <c r="C25" s="17"/>
      <c r="D25" s="10"/>
      <c r="E25" s="10">
        <v>2223</v>
      </c>
      <c r="F25" s="10">
        <v>3122</v>
      </c>
      <c r="G25" s="19" t="s">
        <v>124</v>
      </c>
      <c r="H25" s="12">
        <v>190</v>
      </c>
      <c r="I25" s="13">
        <v>-40</v>
      </c>
      <c r="J25" s="79">
        <f aca="true" t="shared" si="1" ref="J25:J27">H25+I25</f>
        <v>150</v>
      </c>
    </row>
    <row r="26" spans="1:10" ht="12.75" customHeight="1">
      <c r="A26" s="105"/>
      <c r="B26" s="80" t="s">
        <v>192</v>
      </c>
      <c r="C26" s="14" t="s">
        <v>37</v>
      </c>
      <c r="D26" s="20" t="s">
        <v>130</v>
      </c>
      <c r="E26" s="15"/>
      <c r="F26" s="15">
        <v>4122</v>
      </c>
      <c r="G26" s="20" t="s">
        <v>124</v>
      </c>
      <c r="H26" s="16">
        <v>0</v>
      </c>
      <c r="I26" s="21">
        <v>14.8</v>
      </c>
      <c r="J26" s="81">
        <f t="shared" si="1"/>
        <v>14.8</v>
      </c>
    </row>
    <row r="27" spans="1:10" ht="12.75" customHeight="1">
      <c r="A27" s="106"/>
      <c r="B27" s="42" t="s">
        <v>126</v>
      </c>
      <c r="C27" s="43"/>
      <c r="D27" s="43"/>
      <c r="E27" s="10">
        <v>6310</v>
      </c>
      <c r="F27" s="10">
        <v>5141</v>
      </c>
      <c r="G27" s="19">
        <v>9208</v>
      </c>
      <c r="H27" s="12">
        <v>60</v>
      </c>
      <c r="I27" s="88">
        <v>-25.2</v>
      </c>
      <c r="J27" s="89">
        <f t="shared" si="1"/>
        <v>34.8</v>
      </c>
    </row>
    <row r="28" spans="1:10" ht="12.75" customHeight="1">
      <c r="A28" s="107" t="s">
        <v>128</v>
      </c>
      <c r="B28" s="11" t="s">
        <v>161</v>
      </c>
      <c r="C28" s="17"/>
      <c r="D28" s="10"/>
      <c r="E28" s="10">
        <v>1036</v>
      </c>
      <c r="F28" s="10">
        <v>5811</v>
      </c>
      <c r="G28" s="19"/>
      <c r="H28" s="12">
        <v>-63.17</v>
      </c>
      <c r="I28" s="13">
        <v>-33.76</v>
      </c>
      <c r="J28" s="79">
        <f>H28+I28</f>
        <v>-96.93</v>
      </c>
    </row>
    <row r="29" spans="1:10" ht="12.75" customHeight="1">
      <c r="A29" s="107"/>
      <c r="B29" s="11" t="s">
        <v>161</v>
      </c>
      <c r="C29" s="17"/>
      <c r="D29" s="10"/>
      <c r="E29" s="10">
        <v>1036</v>
      </c>
      <c r="F29" s="10">
        <v>5811</v>
      </c>
      <c r="G29" s="19"/>
      <c r="H29" s="12">
        <v>63.17</v>
      </c>
      <c r="I29" s="13">
        <v>33.76</v>
      </c>
      <c r="J29" s="79">
        <f>H29+I29</f>
        <v>96.93</v>
      </c>
    </row>
    <row r="30" spans="1:10" ht="12.75" customHeight="1">
      <c r="A30" s="104" t="s">
        <v>129</v>
      </c>
      <c r="B30" s="11" t="s">
        <v>108</v>
      </c>
      <c r="C30" s="17"/>
      <c r="D30" s="10"/>
      <c r="E30" s="10">
        <v>1036</v>
      </c>
      <c r="F30" s="10">
        <v>5811</v>
      </c>
      <c r="G30" s="19"/>
      <c r="H30" s="12">
        <v>-96.93</v>
      </c>
      <c r="I30" s="13">
        <v>-24.3</v>
      </c>
      <c r="J30" s="79">
        <f aca="true" t="shared" si="2" ref="J30:J31">H30+I30</f>
        <v>-121.23</v>
      </c>
    </row>
    <row r="31" spans="1:10" ht="12.75" customHeight="1">
      <c r="A31" s="106"/>
      <c r="B31" s="11" t="s">
        <v>108</v>
      </c>
      <c r="C31" s="17"/>
      <c r="D31" s="10"/>
      <c r="E31" s="10">
        <v>1036</v>
      </c>
      <c r="F31" s="10">
        <v>5811</v>
      </c>
      <c r="G31" s="19"/>
      <c r="H31" s="12">
        <v>96.93</v>
      </c>
      <c r="I31" s="13">
        <v>24.3</v>
      </c>
      <c r="J31" s="79">
        <f t="shared" si="2"/>
        <v>121.23</v>
      </c>
    </row>
    <row r="32" spans="1:12" s="27" customFormat="1" ht="12.75" customHeight="1">
      <c r="A32" s="23"/>
      <c r="B32" s="24"/>
      <c r="C32" s="25"/>
      <c r="D32" s="25"/>
      <c r="E32" s="108" t="s">
        <v>16</v>
      </c>
      <c r="F32" s="108"/>
      <c r="G32" s="108"/>
      <c r="H32" s="56">
        <f>H5++H10+H17+H19+H21+H23+H25+H26</f>
        <v>27254.95</v>
      </c>
      <c r="I32" s="56">
        <f aca="true" t="shared" si="3" ref="I32:J32">I5++I10+I17+I19+I21+I23+I25+I26</f>
        <v>1660.8899999999996</v>
      </c>
      <c r="J32" s="56">
        <f t="shared" si="3"/>
        <v>28915.839999999997</v>
      </c>
      <c r="L32" s="28"/>
    </row>
    <row r="33" spans="1:12" s="27" customFormat="1" ht="12.75" customHeight="1">
      <c r="A33" s="23"/>
      <c r="B33" s="29" t="s">
        <v>17</v>
      </c>
      <c r="C33" s="25"/>
      <c r="D33" s="25"/>
      <c r="E33" s="113" t="s">
        <v>18</v>
      </c>
      <c r="F33" s="113"/>
      <c r="G33" s="113"/>
      <c r="H33" s="26">
        <f>H6+H7+H8+H10+H11+H12+H13+H14+H15+H16+H18+H20+H22+H24+H27</f>
        <v>48585.32</v>
      </c>
      <c r="I33" s="26">
        <f aca="true" t="shared" si="4" ref="I33:J33">I6+I7+I8+I10+I11+I12+I13+I14+I15+I16+I18+I20+I22+I24+I27</f>
        <v>1660.8899999999996</v>
      </c>
      <c r="J33" s="26">
        <f t="shared" si="4"/>
        <v>50246.21000000001</v>
      </c>
      <c r="L33" s="28"/>
    </row>
    <row r="34" spans="1:10" ht="12.75" customHeight="1">
      <c r="A34" s="23"/>
      <c r="B34" s="30"/>
      <c r="C34" s="25"/>
      <c r="D34" s="25"/>
      <c r="E34" s="114" t="s">
        <v>19</v>
      </c>
      <c r="F34" s="114"/>
      <c r="G34" s="114"/>
      <c r="H34" s="31">
        <v>0</v>
      </c>
      <c r="I34" s="31">
        <v>0</v>
      </c>
      <c r="J34" s="26">
        <v>0</v>
      </c>
    </row>
    <row r="35" spans="1:10" ht="12.75" customHeight="1">
      <c r="A35" s="32"/>
      <c r="B35" s="33"/>
      <c r="C35" s="34"/>
      <c r="D35" s="34"/>
      <c r="E35" s="114" t="s">
        <v>20</v>
      </c>
      <c r="F35" s="114"/>
      <c r="G35" s="114"/>
      <c r="H35" s="35">
        <f>H32-H33-H34</f>
        <v>-21330.37</v>
      </c>
      <c r="I35" s="35">
        <f aca="true" t="shared" si="5" ref="I35:J35">I32-I33-I34</f>
        <v>0</v>
      </c>
      <c r="J35" s="35">
        <f t="shared" si="5"/>
        <v>-21330.37000000001</v>
      </c>
    </row>
    <row r="36" spans="1:10" ht="12.75" customHeight="1">
      <c r="A36" s="36" t="s">
        <v>21</v>
      </c>
      <c r="B36" s="37"/>
      <c r="C36" s="38"/>
      <c r="D36" s="38"/>
      <c r="E36" s="39"/>
      <c r="F36" s="37"/>
      <c r="G36" s="37"/>
      <c r="H36" s="40"/>
      <c r="I36" s="40"/>
      <c r="J36" s="41"/>
    </row>
    <row r="37" spans="1:10" ht="12.75" customHeight="1">
      <c r="A37" s="99" t="s">
        <v>13</v>
      </c>
      <c r="B37" s="42" t="s">
        <v>53</v>
      </c>
      <c r="C37" s="43"/>
      <c r="D37" s="43"/>
      <c r="E37" s="43">
        <v>3639</v>
      </c>
      <c r="F37" s="43">
        <v>5171</v>
      </c>
      <c r="G37" s="19" t="s">
        <v>54</v>
      </c>
      <c r="H37" s="12">
        <v>750</v>
      </c>
      <c r="I37" s="44">
        <v>-600</v>
      </c>
      <c r="J37" s="12">
        <f aca="true" t="shared" si="6" ref="J37:J102">H37+I37</f>
        <v>150</v>
      </c>
    </row>
    <row r="38" spans="1:10" ht="12.75" customHeight="1">
      <c r="A38" s="100"/>
      <c r="B38" s="42" t="s">
        <v>56</v>
      </c>
      <c r="C38" s="43"/>
      <c r="D38" s="43"/>
      <c r="E38" s="43">
        <v>3612</v>
      </c>
      <c r="F38" s="43">
        <v>5171</v>
      </c>
      <c r="G38" s="19" t="s">
        <v>55</v>
      </c>
      <c r="H38" s="12">
        <v>3725</v>
      </c>
      <c r="I38" s="44">
        <v>600</v>
      </c>
      <c r="J38" s="12">
        <f t="shared" si="6"/>
        <v>4325</v>
      </c>
    </row>
    <row r="39" spans="1:10" ht="12.75" customHeight="1">
      <c r="A39" s="99" t="s">
        <v>14</v>
      </c>
      <c r="B39" s="42" t="s">
        <v>58</v>
      </c>
      <c r="C39" s="43"/>
      <c r="D39" s="43"/>
      <c r="E39" s="43">
        <v>6171</v>
      </c>
      <c r="F39" s="43">
        <v>5169</v>
      </c>
      <c r="G39" s="19"/>
      <c r="H39" s="12">
        <v>3838.7</v>
      </c>
      <c r="I39" s="44">
        <v>-1170</v>
      </c>
      <c r="J39" s="12">
        <f t="shared" si="6"/>
        <v>2668.7</v>
      </c>
    </row>
    <row r="40" spans="1:10" ht="12.75" customHeight="1">
      <c r="A40" s="100"/>
      <c r="B40" s="42" t="s">
        <v>57</v>
      </c>
      <c r="C40" s="43"/>
      <c r="D40" s="43"/>
      <c r="E40" s="43">
        <v>6171</v>
      </c>
      <c r="F40" s="43">
        <v>5168</v>
      </c>
      <c r="G40" s="19"/>
      <c r="H40" s="12">
        <v>2705</v>
      </c>
      <c r="I40" s="44">
        <v>400</v>
      </c>
      <c r="J40" s="12">
        <f t="shared" si="6"/>
        <v>3105</v>
      </c>
    </row>
    <row r="41" spans="1:10" ht="12.75" customHeight="1">
      <c r="A41" s="100"/>
      <c r="B41" s="42" t="s">
        <v>59</v>
      </c>
      <c r="C41" s="43"/>
      <c r="D41" s="43"/>
      <c r="E41" s="43">
        <v>6171</v>
      </c>
      <c r="F41" s="43">
        <v>5137</v>
      </c>
      <c r="G41" s="19"/>
      <c r="H41" s="12">
        <v>1392</v>
      </c>
      <c r="I41" s="44">
        <v>500</v>
      </c>
      <c r="J41" s="12">
        <f t="shared" si="6"/>
        <v>1892</v>
      </c>
    </row>
    <row r="42" spans="1:10" ht="12.75" customHeight="1">
      <c r="A42" s="100"/>
      <c r="B42" s="90" t="s">
        <v>133</v>
      </c>
      <c r="C42" s="91"/>
      <c r="D42" s="91"/>
      <c r="E42" s="43">
        <v>6171</v>
      </c>
      <c r="F42" s="43">
        <v>5139</v>
      </c>
      <c r="G42" s="19"/>
      <c r="H42" s="12">
        <v>1285</v>
      </c>
      <c r="I42" s="44">
        <v>200</v>
      </c>
      <c r="J42" s="12">
        <f t="shared" si="6"/>
        <v>1485</v>
      </c>
    </row>
    <row r="43" spans="1:10" ht="12.75" customHeight="1">
      <c r="A43" s="101"/>
      <c r="B43" s="90" t="s">
        <v>134</v>
      </c>
      <c r="C43" s="91"/>
      <c r="D43" s="91"/>
      <c r="E43" s="43">
        <v>3632</v>
      </c>
      <c r="F43" s="43">
        <v>5811</v>
      </c>
      <c r="G43" s="19"/>
      <c r="H43" s="12">
        <v>30</v>
      </c>
      <c r="I43" s="44">
        <v>70</v>
      </c>
      <c r="J43" s="12">
        <f t="shared" si="6"/>
        <v>100</v>
      </c>
    </row>
    <row r="44" spans="1:12" ht="15">
      <c r="A44" s="99" t="s">
        <v>15</v>
      </c>
      <c r="B44" s="45" t="s">
        <v>69</v>
      </c>
      <c r="C44" s="46"/>
      <c r="D44" s="78"/>
      <c r="E44" s="10">
        <v>2219</v>
      </c>
      <c r="F44" s="10">
        <v>5171</v>
      </c>
      <c r="G44" s="19" t="s">
        <v>60</v>
      </c>
      <c r="H44" s="12">
        <v>1900</v>
      </c>
      <c r="I44" s="44">
        <v>-408</v>
      </c>
      <c r="J44" s="12">
        <f t="shared" si="6"/>
        <v>1492</v>
      </c>
      <c r="L44" s="4"/>
    </row>
    <row r="45" spans="1:12" ht="15">
      <c r="A45" s="100"/>
      <c r="B45" s="45" t="s">
        <v>64</v>
      </c>
      <c r="C45" s="46"/>
      <c r="D45" s="78"/>
      <c r="E45" s="10">
        <v>3113</v>
      </c>
      <c r="F45" s="10">
        <v>5171</v>
      </c>
      <c r="G45" s="19" t="s">
        <v>63</v>
      </c>
      <c r="H45" s="12">
        <v>631.5</v>
      </c>
      <c r="I45" s="44">
        <v>50</v>
      </c>
      <c r="J45" s="12">
        <f t="shared" si="6"/>
        <v>681.5</v>
      </c>
      <c r="L45" s="4"/>
    </row>
    <row r="46" spans="1:12" ht="15">
      <c r="A46" s="100"/>
      <c r="B46" s="45" t="s">
        <v>65</v>
      </c>
      <c r="C46" s="46"/>
      <c r="D46" s="78"/>
      <c r="E46" s="10">
        <v>2219</v>
      </c>
      <c r="F46" s="10">
        <v>5171</v>
      </c>
      <c r="G46" s="19" t="s">
        <v>66</v>
      </c>
      <c r="H46" s="12">
        <v>3666</v>
      </c>
      <c r="I46" s="44">
        <v>175</v>
      </c>
      <c r="J46" s="12">
        <f t="shared" si="6"/>
        <v>3841</v>
      </c>
      <c r="L46" s="4"/>
    </row>
    <row r="47" spans="1:12" ht="15">
      <c r="A47" s="100"/>
      <c r="B47" s="45" t="s">
        <v>172</v>
      </c>
      <c r="C47" s="46"/>
      <c r="D47" s="78"/>
      <c r="E47" s="10">
        <v>3744</v>
      </c>
      <c r="F47" s="10">
        <v>5171</v>
      </c>
      <c r="G47" s="19" t="s">
        <v>171</v>
      </c>
      <c r="H47" s="12">
        <v>250</v>
      </c>
      <c r="I47" s="44">
        <v>87</v>
      </c>
      <c r="J47" s="12">
        <f t="shared" si="6"/>
        <v>337</v>
      </c>
      <c r="L47" s="4"/>
    </row>
    <row r="48" spans="1:12" ht="15">
      <c r="A48" s="100"/>
      <c r="B48" s="45" t="s">
        <v>67</v>
      </c>
      <c r="C48" s="46"/>
      <c r="D48" s="47"/>
      <c r="E48" s="10">
        <v>2219</v>
      </c>
      <c r="F48" s="10">
        <v>5171</v>
      </c>
      <c r="G48" s="19" t="s">
        <v>68</v>
      </c>
      <c r="H48" s="12">
        <v>500</v>
      </c>
      <c r="I48" s="13">
        <v>74</v>
      </c>
      <c r="J48" s="12">
        <f t="shared" si="6"/>
        <v>574</v>
      </c>
      <c r="L48" s="4"/>
    </row>
    <row r="49" spans="1:12" ht="15">
      <c r="A49" s="100"/>
      <c r="B49" s="45" t="s">
        <v>70</v>
      </c>
      <c r="C49" s="46"/>
      <c r="D49" s="47"/>
      <c r="E49" s="10">
        <v>2219</v>
      </c>
      <c r="F49" s="10">
        <v>5171</v>
      </c>
      <c r="G49" s="19" t="s">
        <v>71</v>
      </c>
      <c r="H49" s="12">
        <v>1500</v>
      </c>
      <c r="I49" s="13">
        <v>-348</v>
      </c>
      <c r="J49" s="12">
        <f t="shared" si="6"/>
        <v>1152</v>
      </c>
      <c r="L49" s="4"/>
    </row>
    <row r="50" spans="1:12" ht="15">
      <c r="A50" s="100"/>
      <c r="B50" s="18" t="s">
        <v>190</v>
      </c>
      <c r="C50" s="17"/>
      <c r="D50" s="19"/>
      <c r="E50" s="10">
        <v>3639</v>
      </c>
      <c r="F50" s="10">
        <v>5171</v>
      </c>
      <c r="G50" s="19" t="s">
        <v>73</v>
      </c>
      <c r="H50" s="12">
        <v>4920.72</v>
      </c>
      <c r="I50" s="44">
        <v>-540</v>
      </c>
      <c r="J50" s="12">
        <f t="shared" si="6"/>
        <v>4380.72</v>
      </c>
      <c r="L50" s="4"/>
    </row>
    <row r="51" spans="1:12" ht="15">
      <c r="A51" s="100"/>
      <c r="B51" s="18" t="s">
        <v>173</v>
      </c>
      <c r="C51" s="17"/>
      <c r="D51" s="19"/>
      <c r="E51" s="10">
        <v>2219</v>
      </c>
      <c r="F51" s="10">
        <v>5171</v>
      </c>
      <c r="G51" s="19" t="s">
        <v>74</v>
      </c>
      <c r="H51" s="12">
        <v>199</v>
      </c>
      <c r="I51" s="44">
        <v>540</v>
      </c>
      <c r="J51" s="12">
        <f t="shared" si="6"/>
        <v>739</v>
      </c>
      <c r="L51" s="4"/>
    </row>
    <row r="52" spans="1:12" ht="15">
      <c r="A52" s="100"/>
      <c r="B52" s="11" t="s">
        <v>182</v>
      </c>
      <c r="C52" s="11"/>
      <c r="D52" s="11"/>
      <c r="E52" s="10">
        <v>3392</v>
      </c>
      <c r="F52" s="10">
        <v>5171</v>
      </c>
      <c r="G52" s="10">
        <v>2284</v>
      </c>
      <c r="H52" s="12">
        <v>342</v>
      </c>
      <c r="I52" s="44">
        <v>-29</v>
      </c>
      <c r="J52" s="12">
        <f t="shared" si="6"/>
        <v>313</v>
      </c>
      <c r="L52" s="4"/>
    </row>
    <row r="53" spans="1:12" ht="15">
      <c r="A53" s="101"/>
      <c r="B53" s="11" t="s">
        <v>181</v>
      </c>
      <c r="C53" s="11"/>
      <c r="D53" s="11"/>
      <c r="E53" s="10">
        <v>3113</v>
      </c>
      <c r="F53" s="10">
        <v>5171</v>
      </c>
      <c r="G53" s="10">
        <v>9342</v>
      </c>
      <c r="H53" s="11">
        <v>137.3</v>
      </c>
      <c r="I53" s="44">
        <v>100</v>
      </c>
      <c r="J53" s="12">
        <f t="shared" si="6"/>
        <v>237.3</v>
      </c>
      <c r="L53" s="4"/>
    </row>
    <row r="54" spans="1:12" ht="15">
      <c r="A54" s="99" t="s">
        <v>36</v>
      </c>
      <c r="B54" s="18" t="s">
        <v>75</v>
      </c>
      <c r="C54" s="17"/>
      <c r="D54" s="19"/>
      <c r="E54" s="10">
        <v>5212</v>
      </c>
      <c r="F54" s="10">
        <v>5169</v>
      </c>
      <c r="G54" s="19"/>
      <c r="H54" s="12">
        <v>245</v>
      </c>
      <c r="I54" s="13">
        <v>-15</v>
      </c>
      <c r="J54" s="12">
        <f t="shared" si="6"/>
        <v>230</v>
      </c>
      <c r="L54" s="4"/>
    </row>
    <row r="55" spans="1:12" ht="15">
      <c r="A55" s="100"/>
      <c r="B55" s="18" t="s">
        <v>76</v>
      </c>
      <c r="C55" s="17"/>
      <c r="D55" s="19"/>
      <c r="E55" s="10">
        <v>5212</v>
      </c>
      <c r="F55" s="10">
        <v>5154</v>
      </c>
      <c r="G55" s="19"/>
      <c r="H55" s="12">
        <v>4</v>
      </c>
      <c r="I55" s="13">
        <v>15</v>
      </c>
      <c r="J55" s="12">
        <f t="shared" si="6"/>
        <v>19</v>
      </c>
      <c r="L55" s="4"/>
    </row>
    <row r="56" spans="1:12" ht="15">
      <c r="A56" s="100"/>
      <c r="B56" s="18" t="s">
        <v>77</v>
      </c>
      <c r="C56" s="17"/>
      <c r="D56" s="19"/>
      <c r="E56" s="10">
        <v>5212</v>
      </c>
      <c r="F56" s="10">
        <v>5169</v>
      </c>
      <c r="G56" s="19"/>
      <c r="H56" s="12">
        <v>230</v>
      </c>
      <c r="I56" s="13">
        <v>-10</v>
      </c>
      <c r="J56" s="12">
        <f t="shared" si="6"/>
        <v>220</v>
      </c>
      <c r="L56" s="4"/>
    </row>
    <row r="57" spans="1:12" ht="15">
      <c r="A57" s="100"/>
      <c r="B57" s="18" t="s">
        <v>79</v>
      </c>
      <c r="C57" s="17"/>
      <c r="D57" s="19"/>
      <c r="E57" s="10">
        <v>5512</v>
      </c>
      <c r="F57" s="10">
        <v>5019</v>
      </c>
      <c r="G57" s="19" t="s">
        <v>78</v>
      </c>
      <c r="H57" s="12">
        <v>20</v>
      </c>
      <c r="I57" s="13">
        <v>10</v>
      </c>
      <c r="J57" s="12">
        <f t="shared" si="6"/>
        <v>30</v>
      </c>
      <c r="L57" s="4"/>
    </row>
    <row r="58" spans="1:12" ht="15">
      <c r="A58" s="100"/>
      <c r="B58" s="42" t="s">
        <v>80</v>
      </c>
      <c r="C58" s="43"/>
      <c r="D58" s="43"/>
      <c r="E58" s="43">
        <v>5212</v>
      </c>
      <c r="F58" s="43">
        <v>5137</v>
      </c>
      <c r="G58" s="19"/>
      <c r="H58" s="12">
        <v>60</v>
      </c>
      <c r="I58" s="44">
        <v>-15</v>
      </c>
      <c r="J58" s="12">
        <f t="shared" si="6"/>
        <v>45</v>
      </c>
      <c r="L58" s="4"/>
    </row>
    <row r="59" spans="1:12" ht="15">
      <c r="A59" s="100"/>
      <c r="B59" s="42" t="s">
        <v>81</v>
      </c>
      <c r="C59" s="43"/>
      <c r="D59" s="43"/>
      <c r="E59" s="43">
        <v>5512</v>
      </c>
      <c r="F59" s="43">
        <v>5137</v>
      </c>
      <c r="G59" s="19" t="s">
        <v>78</v>
      </c>
      <c r="H59" s="12">
        <v>30</v>
      </c>
      <c r="I59" s="44">
        <v>15</v>
      </c>
      <c r="J59" s="12">
        <f t="shared" si="6"/>
        <v>45</v>
      </c>
      <c r="L59" s="4"/>
    </row>
    <row r="60" spans="1:12" ht="15">
      <c r="A60" s="100"/>
      <c r="B60" s="45" t="s">
        <v>82</v>
      </c>
      <c r="C60" s="46"/>
      <c r="D60" s="78"/>
      <c r="E60" s="10">
        <v>5212</v>
      </c>
      <c r="F60" s="10">
        <v>5169</v>
      </c>
      <c r="G60" s="19"/>
      <c r="H60" s="12">
        <v>220</v>
      </c>
      <c r="I60" s="44">
        <v>-10</v>
      </c>
      <c r="J60" s="12">
        <f t="shared" si="6"/>
        <v>210</v>
      </c>
      <c r="L60" s="4"/>
    </row>
    <row r="61" spans="1:12" ht="15">
      <c r="A61" s="100"/>
      <c r="B61" s="45" t="s">
        <v>83</v>
      </c>
      <c r="C61" s="46"/>
      <c r="D61" s="78"/>
      <c r="E61" s="10">
        <v>5512</v>
      </c>
      <c r="F61" s="10">
        <v>5139</v>
      </c>
      <c r="G61" s="19" t="s">
        <v>78</v>
      </c>
      <c r="H61" s="12">
        <v>15</v>
      </c>
      <c r="I61" s="44">
        <v>10</v>
      </c>
      <c r="J61" s="12">
        <f t="shared" si="6"/>
        <v>25</v>
      </c>
      <c r="L61" s="4"/>
    </row>
    <row r="62" spans="1:12" ht="15">
      <c r="A62" s="100"/>
      <c r="B62" s="45" t="s">
        <v>82</v>
      </c>
      <c r="C62" s="17"/>
      <c r="D62" s="19"/>
      <c r="E62" s="10">
        <v>5212</v>
      </c>
      <c r="F62" s="10">
        <v>5169</v>
      </c>
      <c r="G62" s="19"/>
      <c r="H62" s="12">
        <v>210</v>
      </c>
      <c r="I62" s="44">
        <v>-10</v>
      </c>
      <c r="J62" s="12">
        <f t="shared" si="6"/>
        <v>200</v>
      </c>
      <c r="L62" s="4"/>
    </row>
    <row r="63" spans="1:12" ht="15">
      <c r="A63" s="100"/>
      <c r="B63" s="45" t="s">
        <v>84</v>
      </c>
      <c r="C63" s="17"/>
      <c r="D63" s="19"/>
      <c r="E63" s="10">
        <v>5512</v>
      </c>
      <c r="F63" s="10">
        <v>5154</v>
      </c>
      <c r="G63" s="19" t="s">
        <v>78</v>
      </c>
      <c r="H63" s="12">
        <v>20</v>
      </c>
      <c r="I63" s="13">
        <v>10</v>
      </c>
      <c r="J63" s="12">
        <f t="shared" si="6"/>
        <v>30</v>
      </c>
      <c r="L63" s="4"/>
    </row>
    <row r="64" spans="1:12" ht="15">
      <c r="A64" s="100"/>
      <c r="B64" s="45" t="s">
        <v>82</v>
      </c>
      <c r="C64" s="17"/>
      <c r="D64" s="19"/>
      <c r="E64" s="10">
        <v>5212</v>
      </c>
      <c r="F64" s="10">
        <v>5169</v>
      </c>
      <c r="G64" s="19"/>
      <c r="H64" s="12">
        <v>200</v>
      </c>
      <c r="I64" s="13">
        <v>-1</v>
      </c>
      <c r="J64" s="12">
        <f t="shared" si="6"/>
        <v>199</v>
      </c>
      <c r="L64" s="4"/>
    </row>
    <row r="65" spans="1:12" ht="15">
      <c r="A65" s="100"/>
      <c r="B65" s="45" t="s">
        <v>85</v>
      </c>
      <c r="C65" s="17"/>
      <c r="D65" s="19"/>
      <c r="E65" s="10">
        <v>5512</v>
      </c>
      <c r="F65" s="10">
        <v>5162</v>
      </c>
      <c r="G65" s="19" t="s">
        <v>78</v>
      </c>
      <c r="H65" s="12">
        <v>6</v>
      </c>
      <c r="I65" s="13">
        <v>1</v>
      </c>
      <c r="J65" s="12">
        <f t="shared" si="6"/>
        <v>7</v>
      </c>
      <c r="L65" s="4"/>
    </row>
    <row r="66" spans="1:12" ht="15">
      <c r="A66" s="100"/>
      <c r="B66" s="45" t="s">
        <v>82</v>
      </c>
      <c r="C66" s="17"/>
      <c r="D66" s="19"/>
      <c r="E66" s="10">
        <v>5212</v>
      </c>
      <c r="F66" s="10">
        <v>5169</v>
      </c>
      <c r="G66" s="19"/>
      <c r="H66" s="12">
        <v>199</v>
      </c>
      <c r="I66" s="13">
        <v>-5</v>
      </c>
      <c r="J66" s="12">
        <f t="shared" si="6"/>
        <v>194</v>
      </c>
      <c r="L66" s="4"/>
    </row>
    <row r="67" spans="1:12" ht="15">
      <c r="A67" s="100"/>
      <c r="B67" s="18" t="s">
        <v>86</v>
      </c>
      <c r="C67" s="17"/>
      <c r="D67" s="19"/>
      <c r="E67" s="10">
        <v>5512</v>
      </c>
      <c r="F67" s="10">
        <v>5169</v>
      </c>
      <c r="G67" s="19" t="s">
        <v>78</v>
      </c>
      <c r="H67" s="12">
        <v>8</v>
      </c>
      <c r="I67" s="13">
        <v>5</v>
      </c>
      <c r="J67" s="12">
        <f t="shared" si="6"/>
        <v>13</v>
      </c>
      <c r="L67" s="4"/>
    </row>
    <row r="68" spans="1:12" ht="15">
      <c r="A68" s="100"/>
      <c r="B68" s="45" t="s">
        <v>87</v>
      </c>
      <c r="C68" s="17"/>
      <c r="D68" s="19"/>
      <c r="E68" s="10">
        <v>5212</v>
      </c>
      <c r="F68" s="10">
        <v>5169</v>
      </c>
      <c r="G68" s="19"/>
      <c r="H68" s="12">
        <v>194</v>
      </c>
      <c r="I68" s="13">
        <v>-5</v>
      </c>
      <c r="J68" s="12">
        <f t="shared" si="6"/>
        <v>189</v>
      </c>
      <c r="L68" s="4"/>
    </row>
    <row r="69" spans="1:12" ht="15">
      <c r="A69" s="100"/>
      <c r="B69" s="18" t="s">
        <v>88</v>
      </c>
      <c r="C69" s="17"/>
      <c r="D69" s="19"/>
      <c r="E69" s="10">
        <v>5512</v>
      </c>
      <c r="F69" s="10">
        <v>5019</v>
      </c>
      <c r="G69" s="19" t="s">
        <v>89</v>
      </c>
      <c r="H69" s="12">
        <v>10</v>
      </c>
      <c r="I69" s="13">
        <v>5</v>
      </c>
      <c r="J69" s="12">
        <f t="shared" si="6"/>
        <v>15</v>
      </c>
      <c r="L69" s="4"/>
    </row>
    <row r="70" spans="1:12" ht="15">
      <c r="A70" s="100"/>
      <c r="B70" s="45" t="s">
        <v>87</v>
      </c>
      <c r="C70" s="17"/>
      <c r="D70" s="19"/>
      <c r="E70" s="10">
        <v>5212</v>
      </c>
      <c r="F70" s="10">
        <v>5169</v>
      </c>
      <c r="G70" s="19"/>
      <c r="H70" s="12">
        <v>189</v>
      </c>
      <c r="I70" s="13">
        <v>-5</v>
      </c>
      <c r="J70" s="12">
        <f t="shared" si="6"/>
        <v>184</v>
      </c>
      <c r="L70" s="4"/>
    </row>
    <row r="71" spans="1:12" ht="15">
      <c r="A71" s="100"/>
      <c r="B71" s="18" t="s">
        <v>90</v>
      </c>
      <c r="C71" s="17"/>
      <c r="D71" s="19"/>
      <c r="E71" s="10">
        <v>5512</v>
      </c>
      <c r="F71" s="10">
        <v>5154</v>
      </c>
      <c r="G71" s="19" t="s">
        <v>89</v>
      </c>
      <c r="H71" s="12">
        <v>25</v>
      </c>
      <c r="I71" s="13">
        <v>5</v>
      </c>
      <c r="J71" s="12">
        <f t="shared" si="6"/>
        <v>30</v>
      </c>
      <c r="L71" s="4"/>
    </row>
    <row r="72" spans="1:12" ht="15">
      <c r="A72" s="100"/>
      <c r="B72" s="45" t="s">
        <v>91</v>
      </c>
      <c r="C72" s="17"/>
      <c r="D72" s="19"/>
      <c r="E72" s="10">
        <v>5212</v>
      </c>
      <c r="F72" s="10">
        <v>5169</v>
      </c>
      <c r="G72" s="19"/>
      <c r="H72" s="12">
        <v>184</v>
      </c>
      <c r="I72" s="13">
        <v>-30</v>
      </c>
      <c r="J72" s="12">
        <f t="shared" si="6"/>
        <v>154</v>
      </c>
      <c r="L72" s="4"/>
    </row>
    <row r="73" spans="1:12" ht="15">
      <c r="A73" s="100"/>
      <c r="B73" s="18" t="s">
        <v>160</v>
      </c>
      <c r="C73" s="17"/>
      <c r="D73" s="19"/>
      <c r="E73" s="10">
        <v>6171</v>
      </c>
      <c r="F73" s="10">
        <v>5169</v>
      </c>
      <c r="G73" s="19" t="s">
        <v>92</v>
      </c>
      <c r="H73" s="12">
        <v>58</v>
      </c>
      <c r="I73" s="13">
        <v>30</v>
      </c>
      <c r="J73" s="12">
        <f t="shared" si="6"/>
        <v>88</v>
      </c>
      <c r="L73" s="4"/>
    </row>
    <row r="74" spans="1:12" ht="15">
      <c r="A74" s="100"/>
      <c r="B74" s="18" t="s">
        <v>93</v>
      </c>
      <c r="C74" s="17"/>
      <c r="D74" s="19"/>
      <c r="E74" s="10">
        <v>5212</v>
      </c>
      <c r="F74" s="10">
        <v>5137</v>
      </c>
      <c r="G74" s="19"/>
      <c r="H74" s="12">
        <v>45</v>
      </c>
      <c r="I74" s="13">
        <v>-12</v>
      </c>
      <c r="J74" s="12">
        <f t="shared" si="6"/>
        <v>33</v>
      </c>
      <c r="L74" s="4"/>
    </row>
    <row r="75" spans="1:12" ht="15">
      <c r="A75" s="101"/>
      <c r="B75" s="18" t="s">
        <v>94</v>
      </c>
      <c r="C75" s="17"/>
      <c r="D75" s="19"/>
      <c r="E75" s="10">
        <v>5311</v>
      </c>
      <c r="F75" s="10">
        <v>5137</v>
      </c>
      <c r="G75" s="19" t="s">
        <v>95</v>
      </c>
      <c r="H75" s="12">
        <v>420</v>
      </c>
      <c r="I75" s="13">
        <v>12</v>
      </c>
      <c r="J75" s="12">
        <f t="shared" si="6"/>
        <v>432</v>
      </c>
      <c r="L75" s="4"/>
    </row>
    <row r="76" spans="1:12" ht="15">
      <c r="A76" s="99" t="s">
        <v>107</v>
      </c>
      <c r="B76" s="18" t="s">
        <v>153</v>
      </c>
      <c r="C76" s="17"/>
      <c r="D76" s="19" t="s">
        <v>159</v>
      </c>
      <c r="E76" s="10">
        <v>4359</v>
      </c>
      <c r="F76" s="19" t="s">
        <v>150</v>
      </c>
      <c r="G76" s="19" t="s">
        <v>97</v>
      </c>
      <c r="H76" s="12">
        <v>87</v>
      </c>
      <c r="I76" s="13">
        <v>-2</v>
      </c>
      <c r="J76" s="12">
        <f t="shared" si="6"/>
        <v>85</v>
      </c>
      <c r="L76" s="4"/>
    </row>
    <row r="77" spans="1:12" ht="15">
      <c r="A77" s="100"/>
      <c r="B77" s="87" t="s">
        <v>152</v>
      </c>
      <c r="C77" s="14" t="s">
        <v>37</v>
      </c>
      <c r="D77" s="20" t="s">
        <v>159</v>
      </c>
      <c r="E77" s="15">
        <v>4359</v>
      </c>
      <c r="F77" s="20" t="s">
        <v>151</v>
      </c>
      <c r="G77" s="20" t="s">
        <v>97</v>
      </c>
      <c r="H77" s="16">
        <v>0</v>
      </c>
      <c r="I77" s="21">
        <v>2</v>
      </c>
      <c r="J77" s="16">
        <f t="shared" si="6"/>
        <v>2</v>
      </c>
      <c r="L77" s="4"/>
    </row>
    <row r="78" spans="1:12" ht="15">
      <c r="A78" s="100"/>
      <c r="B78" s="18" t="s">
        <v>157</v>
      </c>
      <c r="C78" s="17"/>
      <c r="D78" s="19" t="s">
        <v>158</v>
      </c>
      <c r="E78" s="10">
        <v>4319</v>
      </c>
      <c r="F78" s="19" t="s">
        <v>155</v>
      </c>
      <c r="G78" s="19" t="s">
        <v>154</v>
      </c>
      <c r="H78" s="12">
        <v>177</v>
      </c>
      <c r="I78" s="13">
        <v>-30</v>
      </c>
      <c r="J78" s="12">
        <f t="shared" si="6"/>
        <v>147</v>
      </c>
      <c r="L78" s="4"/>
    </row>
    <row r="79" spans="1:12" ht="15">
      <c r="A79" s="101"/>
      <c r="B79" s="18" t="s">
        <v>156</v>
      </c>
      <c r="C79" s="17"/>
      <c r="D79" s="19" t="s">
        <v>159</v>
      </c>
      <c r="E79" s="10">
        <v>4319</v>
      </c>
      <c r="F79" s="19" t="s">
        <v>122</v>
      </c>
      <c r="G79" s="19" t="s">
        <v>154</v>
      </c>
      <c r="H79" s="12">
        <v>22</v>
      </c>
      <c r="I79" s="13">
        <v>30</v>
      </c>
      <c r="J79" s="12">
        <f t="shared" si="6"/>
        <v>52</v>
      </c>
      <c r="L79" s="4"/>
    </row>
    <row r="80" spans="1:12" ht="15">
      <c r="A80" s="99" t="s">
        <v>127</v>
      </c>
      <c r="B80" s="18" t="s">
        <v>119</v>
      </c>
      <c r="C80" s="17"/>
      <c r="D80" s="19"/>
      <c r="E80" s="10">
        <v>2223</v>
      </c>
      <c r="F80" s="19" t="s">
        <v>120</v>
      </c>
      <c r="G80" s="19"/>
      <c r="H80" s="12">
        <v>135.8</v>
      </c>
      <c r="I80" s="13">
        <v>-25</v>
      </c>
      <c r="J80" s="12">
        <f t="shared" si="6"/>
        <v>110.80000000000001</v>
      </c>
      <c r="L80" s="4"/>
    </row>
    <row r="81" spans="1:12" ht="15">
      <c r="A81" s="101"/>
      <c r="B81" s="87" t="s">
        <v>123</v>
      </c>
      <c r="C81" s="14" t="s">
        <v>37</v>
      </c>
      <c r="D81" s="20"/>
      <c r="E81" s="15">
        <v>2223</v>
      </c>
      <c r="F81" s="20" t="s">
        <v>122</v>
      </c>
      <c r="G81" s="20" t="s">
        <v>121</v>
      </c>
      <c r="H81" s="16">
        <v>0</v>
      </c>
      <c r="I81" s="21">
        <v>25</v>
      </c>
      <c r="J81" s="16">
        <f t="shared" si="6"/>
        <v>25</v>
      </c>
      <c r="L81" s="4"/>
    </row>
    <row r="82" spans="1:12" ht="15">
      <c r="A82" s="99" t="s">
        <v>128</v>
      </c>
      <c r="B82" s="18" t="s">
        <v>166</v>
      </c>
      <c r="C82" s="17"/>
      <c r="D82" s="19"/>
      <c r="E82" s="10">
        <v>6112</v>
      </c>
      <c r="F82" s="19" t="s">
        <v>163</v>
      </c>
      <c r="G82" s="19" t="s">
        <v>162</v>
      </c>
      <c r="H82" s="12">
        <v>38</v>
      </c>
      <c r="I82" s="13">
        <v>-10</v>
      </c>
      <c r="J82" s="12">
        <f t="shared" si="6"/>
        <v>28</v>
      </c>
      <c r="L82" s="4"/>
    </row>
    <row r="83" spans="1:12" ht="15">
      <c r="A83" s="100"/>
      <c r="B83" s="18" t="s">
        <v>165</v>
      </c>
      <c r="C83" s="17"/>
      <c r="D83" s="19"/>
      <c r="E83" s="10">
        <v>3315</v>
      </c>
      <c r="F83" s="19" t="s">
        <v>109</v>
      </c>
      <c r="G83" s="19" t="s">
        <v>164</v>
      </c>
      <c r="H83" s="12">
        <v>35.7</v>
      </c>
      <c r="I83" s="13">
        <v>10</v>
      </c>
      <c r="J83" s="12">
        <f t="shared" si="6"/>
        <v>45.7</v>
      </c>
      <c r="L83" s="4"/>
    </row>
    <row r="84" spans="1:12" ht="15">
      <c r="A84" s="100"/>
      <c r="B84" s="18" t="s">
        <v>168</v>
      </c>
      <c r="C84" s="17"/>
      <c r="D84" s="19"/>
      <c r="E84" s="10">
        <v>2143</v>
      </c>
      <c r="F84" s="19" t="s">
        <v>116</v>
      </c>
      <c r="G84" s="19"/>
      <c r="H84" s="12">
        <v>30</v>
      </c>
      <c r="I84" s="13">
        <v>-30</v>
      </c>
      <c r="J84" s="12">
        <f t="shared" si="6"/>
        <v>0</v>
      </c>
      <c r="L84" s="4"/>
    </row>
    <row r="85" spans="1:12" ht="15">
      <c r="A85" s="100"/>
      <c r="B85" s="18" t="s">
        <v>167</v>
      </c>
      <c r="C85" s="17"/>
      <c r="D85" s="19"/>
      <c r="E85" s="10">
        <v>2141</v>
      </c>
      <c r="F85" s="19" t="s">
        <v>116</v>
      </c>
      <c r="G85" s="19"/>
      <c r="H85" s="12">
        <v>285</v>
      </c>
      <c r="I85" s="13">
        <v>30</v>
      </c>
      <c r="J85" s="12">
        <f t="shared" si="6"/>
        <v>315</v>
      </c>
      <c r="L85" s="4"/>
    </row>
    <row r="86" spans="1:12" ht="15">
      <c r="A86" s="100"/>
      <c r="B86" s="18" t="s">
        <v>169</v>
      </c>
      <c r="C86" s="17"/>
      <c r="D86" s="19"/>
      <c r="E86" s="10">
        <v>3392</v>
      </c>
      <c r="F86" s="19" t="s">
        <v>109</v>
      </c>
      <c r="G86" s="19" t="s">
        <v>112</v>
      </c>
      <c r="H86" s="12">
        <v>200</v>
      </c>
      <c r="I86" s="13">
        <v>-15</v>
      </c>
      <c r="J86" s="12">
        <f t="shared" si="6"/>
        <v>185</v>
      </c>
      <c r="L86" s="4"/>
    </row>
    <row r="87" spans="1:12" ht="15">
      <c r="A87" s="101"/>
      <c r="B87" s="18" t="s">
        <v>170</v>
      </c>
      <c r="C87" s="17"/>
      <c r="D87" s="19"/>
      <c r="E87" s="10">
        <v>6112</v>
      </c>
      <c r="F87" s="19" t="s">
        <v>163</v>
      </c>
      <c r="G87" s="19" t="s">
        <v>162</v>
      </c>
      <c r="H87" s="12">
        <v>28</v>
      </c>
      <c r="I87" s="13">
        <v>15</v>
      </c>
      <c r="J87" s="12">
        <f t="shared" si="6"/>
        <v>43</v>
      </c>
      <c r="L87" s="4"/>
    </row>
    <row r="88" spans="1:12" ht="15">
      <c r="A88" s="99" t="s">
        <v>129</v>
      </c>
      <c r="B88" s="18" t="s">
        <v>195</v>
      </c>
      <c r="C88" s="17"/>
      <c r="D88" s="19"/>
      <c r="E88" s="10">
        <v>4399</v>
      </c>
      <c r="F88" s="19" t="s">
        <v>109</v>
      </c>
      <c r="G88" s="19" t="s">
        <v>40</v>
      </c>
      <c r="H88" s="12">
        <v>80</v>
      </c>
      <c r="I88" s="13">
        <v>-20</v>
      </c>
      <c r="J88" s="12">
        <f t="shared" si="6"/>
        <v>60</v>
      </c>
      <c r="L88" s="4"/>
    </row>
    <row r="89" spans="1:12" ht="15">
      <c r="A89" s="101"/>
      <c r="B89" s="87" t="s">
        <v>196</v>
      </c>
      <c r="C89" s="14" t="s">
        <v>37</v>
      </c>
      <c r="D89" s="20"/>
      <c r="E89" s="15">
        <v>4351</v>
      </c>
      <c r="F89" s="20" t="s">
        <v>111</v>
      </c>
      <c r="G89" s="20" t="s">
        <v>110</v>
      </c>
      <c r="H89" s="16">
        <v>0</v>
      </c>
      <c r="I89" s="21">
        <v>20</v>
      </c>
      <c r="J89" s="16">
        <f t="shared" si="6"/>
        <v>20</v>
      </c>
      <c r="L89" s="4"/>
    </row>
    <row r="90" spans="1:12" ht="15">
      <c r="A90" s="99" t="s">
        <v>187</v>
      </c>
      <c r="B90" s="18" t="s">
        <v>114</v>
      </c>
      <c r="C90" s="17"/>
      <c r="D90" s="19"/>
      <c r="E90" s="10">
        <v>3429</v>
      </c>
      <c r="F90" s="19" t="s">
        <v>115</v>
      </c>
      <c r="G90" s="19" t="s">
        <v>113</v>
      </c>
      <c r="H90" s="12">
        <v>869.5</v>
      </c>
      <c r="I90" s="13">
        <v>-70</v>
      </c>
      <c r="J90" s="12">
        <f t="shared" si="6"/>
        <v>799.5</v>
      </c>
      <c r="L90" s="4"/>
    </row>
    <row r="91" spans="1:12" ht="15">
      <c r="A91" s="100"/>
      <c r="B91" s="18" t="s">
        <v>117</v>
      </c>
      <c r="C91" s="17"/>
      <c r="D91" s="19"/>
      <c r="E91" s="10">
        <v>3429</v>
      </c>
      <c r="F91" s="19" t="s">
        <v>116</v>
      </c>
      <c r="G91" s="19" t="s">
        <v>113</v>
      </c>
      <c r="H91" s="12">
        <v>70</v>
      </c>
      <c r="I91" s="13">
        <v>-40</v>
      </c>
      <c r="J91" s="12">
        <f t="shared" si="6"/>
        <v>30</v>
      </c>
      <c r="L91" s="4"/>
    </row>
    <row r="92" spans="1:12" ht="15">
      <c r="A92" s="100"/>
      <c r="B92" s="11" t="s">
        <v>118</v>
      </c>
      <c r="C92" s="17"/>
      <c r="D92" s="19"/>
      <c r="E92" s="10">
        <v>3429</v>
      </c>
      <c r="F92" s="10">
        <v>5169</v>
      </c>
      <c r="G92" s="19" t="s">
        <v>113</v>
      </c>
      <c r="H92" s="12">
        <v>855</v>
      </c>
      <c r="I92" s="13">
        <v>110</v>
      </c>
      <c r="J92" s="12">
        <f t="shared" si="6"/>
        <v>965</v>
      </c>
      <c r="L92" s="4"/>
    </row>
    <row r="93" spans="1:12" ht="15">
      <c r="A93" s="100"/>
      <c r="B93" s="11" t="s">
        <v>147</v>
      </c>
      <c r="C93" s="17"/>
      <c r="D93" s="19"/>
      <c r="E93" s="10">
        <v>3412</v>
      </c>
      <c r="F93" s="10">
        <v>5154</v>
      </c>
      <c r="G93" s="19" t="s">
        <v>148</v>
      </c>
      <c r="H93" s="12">
        <v>250</v>
      </c>
      <c r="I93" s="13">
        <v>-18</v>
      </c>
      <c r="J93" s="12">
        <f t="shared" si="6"/>
        <v>232</v>
      </c>
      <c r="L93" s="4"/>
    </row>
    <row r="94" spans="1:12" ht="15">
      <c r="A94" s="101"/>
      <c r="B94" s="11" t="s">
        <v>149</v>
      </c>
      <c r="C94" s="17"/>
      <c r="D94" s="19"/>
      <c r="E94" s="10">
        <v>3412</v>
      </c>
      <c r="F94" s="10">
        <v>5152</v>
      </c>
      <c r="G94" s="19" t="s">
        <v>148</v>
      </c>
      <c r="H94" s="12">
        <v>110</v>
      </c>
      <c r="I94" s="13">
        <v>18</v>
      </c>
      <c r="J94" s="12">
        <f t="shared" si="6"/>
        <v>128</v>
      </c>
      <c r="L94" s="4"/>
    </row>
    <row r="95" spans="1:12" ht="15">
      <c r="A95" s="99" t="s">
        <v>188</v>
      </c>
      <c r="B95" s="11" t="s">
        <v>135</v>
      </c>
      <c r="C95" s="17"/>
      <c r="D95" s="19"/>
      <c r="E95" s="10">
        <v>4350</v>
      </c>
      <c r="F95" s="10">
        <v>5331</v>
      </c>
      <c r="G95" s="19" t="s">
        <v>99</v>
      </c>
      <c r="H95" s="12">
        <v>2419</v>
      </c>
      <c r="I95" s="13">
        <v>-219</v>
      </c>
      <c r="J95" s="12">
        <f t="shared" si="6"/>
        <v>2200</v>
      </c>
      <c r="L95" s="4"/>
    </row>
    <row r="96" spans="1:12" ht="15">
      <c r="A96" s="100"/>
      <c r="B96" s="11" t="s">
        <v>136</v>
      </c>
      <c r="C96" s="17"/>
      <c r="D96" s="19"/>
      <c r="E96" s="10">
        <v>4359</v>
      </c>
      <c r="F96" s="10">
        <v>5331</v>
      </c>
      <c r="G96" s="19" t="s">
        <v>137</v>
      </c>
      <c r="H96" s="12">
        <v>185</v>
      </c>
      <c r="I96" s="13">
        <v>-63</v>
      </c>
      <c r="J96" s="12">
        <f t="shared" si="6"/>
        <v>122</v>
      </c>
      <c r="L96" s="4"/>
    </row>
    <row r="97" spans="1:12" ht="15">
      <c r="A97" s="100"/>
      <c r="B97" s="11" t="s">
        <v>138</v>
      </c>
      <c r="C97" s="17"/>
      <c r="D97" s="19"/>
      <c r="E97" s="10">
        <v>4351</v>
      </c>
      <c r="F97" s="10">
        <v>5331</v>
      </c>
      <c r="G97" s="19" t="s">
        <v>139</v>
      </c>
      <c r="H97" s="12">
        <v>1167</v>
      </c>
      <c r="I97" s="13">
        <v>-67</v>
      </c>
      <c r="J97" s="12">
        <f t="shared" si="6"/>
        <v>1100</v>
      </c>
      <c r="L97" s="4"/>
    </row>
    <row r="98" spans="1:12" ht="15">
      <c r="A98" s="100"/>
      <c r="B98" s="11" t="s">
        <v>140</v>
      </c>
      <c r="C98" s="17"/>
      <c r="D98" s="19"/>
      <c r="E98" s="10">
        <v>4350</v>
      </c>
      <c r="F98" s="10">
        <v>5331</v>
      </c>
      <c r="G98" s="19" t="s">
        <v>98</v>
      </c>
      <c r="H98" s="12">
        <v>5721</v>
      </c>
      <c r="I98" s="13">
        <v>-476</v>
      </c>
      <c r="J98" s="12">
        <f t="shared" si="6"/>
        <v>5245</v>
      </c>
      <c r="L98" s="4"/>
    </row>
    <row r="99" spans="1:12" ht="15">
      <c r="A99" s="100"/>
      <c r="B99" s="11" t="s">
        <v>141</v>
      </c>
      <c r="C99" s="17"/>
      <c r="D99" s="19"/>
      <c r="E99" s="10">
        <v>4357</v>
      </c>
      <c r="F99" s="10">
        <v>5331</v>
      </c>
      <c r="G99" s="19" t="s">
        <v>100</v>
      </c>
      <c r="H99" s="12">
        <v>3022</v>
      </c>
      <c r="I99" s="13">
        <v>-334</v>
      </c>
      <c r="J99" s="12">
        <f t="shared" si="6"/>
        <v>2688</v>
      </c>
      <c r="L99" s="4"/>
    </row>
    <row r="100" spans="1:12" ht="15">
      <c r="A100" s="100"/>
      <c r="B100" s="11" t="s">
        <v>142</v>
      </c>
      <c r="C100" s="17"/>
      <c r="D100" s="19"/>
      <c r="E100" s="10">
        <v>4359</v>
      </c>
      <c r="F100" s="10">
        <v>5331</v>
      </c>
      <c r="G100" s="19" t="s">
        <v>143</v>
      </c>
      <c r="H100" s="12">
        <v>904</v>
      </c>
      <c r="I100" s="13">
        <v>-49</v>
      </c>
      <c r="J100" s="12">
        <f t="shared" si="6"/>
        <v>855</v>
      </c>
      <c r="L100" s="4"/>
    </row>
    <row r="101" spans="1:12" ht="15">
      <c r="A101" s="100"/>
      <c r="B101" s="11" t="s">
        <v>144</v>
      </c>
      <c r="C101" s="17"/>
      <c r="D101" s="19"/>
      <c r="E101" s="10">
        <v>4356</v>
      </c>
      <c r="F101" s="10">
        <v>5331</v>
      </c>
      <c r="G101" s="19" t="s">
        <v>145</v>
      </c>
      <c r="H101" s="12">
        <v>160</v>
      </c>
      <c r="I101" s="13">
        <v>-150</v>
      </c>
      <c r="J101" s="12">
        <f t="shared" si="6"/>
        <v>10</v>
      </c>
      <c r="L101" s="4"/>
    </row>
    <row r="102" spans="1:12" ht="15">
      <c r="A102" s="101"/>
      <c r="B102" s="11" t="s">
        <v>146</v>
      </c>
      <c r="C102" s="17"/>
      <c r="D102" s="19"/>
      <c r="E102" s="10">
        <v>3639</v>
      </c>
      <c r="F102" s="10">
        <v>5171</v>
      </c>
      <c r="G102" s="19" t="s">
        <v>73</v>
      </c>
      <c r="H102" s="12">
        <v>4380.72</v>
      </c>
      <c r="I102" s="13">
        <v>1358</v>
      </c>
      <c r="J102" s="12">
        <f t="shared" si="6"/>
        <v>5738.72</v>
      </c>
      <c r="L102" s="4"/>
    </row>
    <row r="103" spans="1:12" ht="15">
      <c r="A103" s="37"/>
      <c r="B103" s="48"/>
      <c r="C103" s="49"/>
      <c r="D103" s="49"/>
      <c r="E103" s="109" t="s">
        <v>22</v>
      </c>
      <c r="F103" s="110"/>
      <c r="G103" s="111"/>
      <c r="H103" s="50">
        <f>SUM(H37:H102)</f>
        <v>51595.94</v>
      </c>
      <c r="I103" s="50">
        <f>SUM(I37:I102)</f>
        <v>-299</v>
      </c>
      <c r="J103" s="50">
        <f>SUM(J37:J102)</f>
        <v>51296.94</v>
      </c>
      <c r="L103" s="4"/>
    </row>
    <row r="104" spans="1:12" ht="15">
      <c r="A104" s="51" t="s">
        <v>23</v>
      </c>
      <c r="B104" s="37"/>
      <c r="C104" s="38"/>
      <c r="D104" s="38"/>
      <c r="E104" s="52"/>
      <c r="F104" s="48"/>
      <c r="G104" s="48"/>
      <c r="H104" s="53"/>
      <c r="I104" s="54"/>
      <c r="J104" s="55"/>
      <c r="L104" s="4"/>
    </row>
    <row r="105" spans="1:12" ht="15">
      <c r="A105" s="99" t="s">
        <v>13</v>
      </c>
      <c r="B105" s="11" t="s">
        <v>61</v>
      </c>
      <c r="C105" s="10"/>
      <c r="D105" s="10"/>
      <c r="E105" s="10">
        <v>2219</v>
      </c>
      <c r="F105" s="10">
        <v>6121</v>
      </c>
      <c r="G105" s="19" t="s">
        <v>62</v>
      </c>
      <c r="H105" s="12">
        <v>314</v>
      </c>
      <c r="I105" s="44">
        <v>22</v>
      </c>
      <c r="J105" s="12">
        <f aca="true" t="shared" si="7" ref="J105:J112">H105+I105</f>
        <v>336</v>
      </c>
      <c r="L105" s="4"/>
    </row>
    <row r="106" spans="1:12" ht="12.75" customHeight="1">
      <c r="A106" s="100"/>
      <c r="B106" s="11" t="s">
        <v>96</v>
      </c>
      <c r="C106" s="17"/>
      <c r="D106" s="19"/>
      <c r="E106" s="10">
        <v>3632</v>
      </c>
      <c r="F106" s="10">
        <v>6121</v>
      </c>
      <c r="G106" s="19" t="s">
        <v>72</v>
      </c>
      <c r="H106" s="12">
        <v>2606</v>
      </c>
      <c r="I106" s="13">
        <v>348</v>
      </c>
      <c r="J106" s="12">
        <f t="shared" si="7"/>
        <v>2954</v>
      </c>
      <c r="L106" s="4"/>
    </row>
    <row r="107" spans="1:12" ht="12.75" customHeight="1">
      <c r="A107" s="100"/>
      <c r="B107" s="18" t="s">
        <v>179</v>
      </c>
      <c r="C107" s="17"/>
      <c r="D107" s="19"/>
      <c r="E107" s="10">
        <v>3113</v>
      </c>
      <c r="F107" s="10">
        <v>6121</v>
      </c>
      <c r="G107" s="19" t="s">
        <v>174</v>
      </c>
      <c r="H107" s="12">
        <v>900</v>
      </c>
      <c r="I107" s="44">
        <v>-100</v>
      </c>
      <c r="J107" s="12">
        <f>H107+I107</f>
        <v>800</v>
      </c>
      <c r="L107" s="4"/>
    </row>
    <row r="108" spans="1:12" ht="12.75" customHeight="1">
      <c r="A108" s="100"/>
      <c r="B108" s="18" t="s">
        <v>176</v>
      </c>
      <c r="C108" s="17"/>
      <c r="D108" s="19"/>
      <c r="E108" s="10">
        <v>3113</v>
      </c>
      <c r="F108" s="10">
        <v>6121</v>
      </c>
      <c r="G108" s="19" t="s">
        <v>175</v>
      </c>
      <c r="H108" s="12">
        <v>500</v>
      </c>
      <c r="I108" s="44">
        <v>100</v>
      </c>
      <c r="J108" s="12">
        <f>H108+I108</f>
        <v>600</v>
      </c>
      <c r="L108" s="4"/>
    </row>
    <row r="109" spans="1:12" ht="12.75" customHeight="1">
      <c r="A109" s="100"/>
      <c r="B109" s="18" t="s">
        <v>178</v>
      </c>
      <c r="C109" s="17"/>
      <c r="D109" s="19"/>
      <c r="E109" s="10">
        <v>3392</v>
      </c>
      <c r="F109" s="10">
        <v>6121</v>
      </c>
      <c r="G109" s="19" t="s">
        <v>177</v>
      </c>
      <c r="H109" s="12">
        <v>4432</v>
      </c>
      <c r="I109" s="44">
        <v>29</v>
      </c>
      <c r="J109" s="12">
        <f>H109+I109</f>
        <v>4461</v>
      </c>
      <c r="L109" s="4"/>
    </row>
    <row r="110" spans="1:12" ht="12.75" customHeight="1">
      <c r="A110" s="100"/>
      <c r="B110" s="18" t="s">
        <v>180</v>
      </c>
      <c r="C110" s="17"/>
      <c r="D110" s="19"/>
      <c r="E110" s="10">
        <v>3113</v>
      </c>
      <c r="F110" s="10">
        <v>6121</v>
      </c>
      <c r="G110" s="19" t="s">
        <v>174</v>
      </c>
      <c r="H110" s="12">
        <v>800</v>
      </c>
      <c r="I110" s="44">
        <v>-100</v>
      </c>
      <c r="J110" s="12">
        <f>H110+I110</f>
        <v>700</v>
      </c>
      <c r="L110" s="4"/>
    </row>
    <row r="111" spans="1:12" ht="12.75" customHeight="1">
      <c r="A111" s="100"/>
      <c r="B111" s="18" t="s">
        <v>183</v>
      </c>
      <c r="C111" s="17"/>
      <c r="D111" s="19"/>
      <c r="E111" s="10">
        <v>4350</v>
      </c>
      <c r="F111" s="10">
        <v>6121</v>
      </c>
      <c r="G111" s="19" t="s">
        <v>185</v>
      </c>
      <c r="H111" s="12">
        <v>200</v>
      </c>
      <c r="I111" s="44">
        <v>-5</v>
      </c>
      <c r="J111" s="12">
        <f>H111+I111</f>
        <v>195</v>
      </c>
      <c r="L111" s="4"/>
    </row>
    <row r="112" spans="1:12" ht="12.75" customHeight="1">
      <c r="A112" s="101"/>
      <c r="B112" s="11" t="s">
        <v>184</v>
      </c>
      <c r="C112" s="10"/>
      <c r="D112" s="10"/>
      <c r="E112" s="10">
        <v>4350</v>
      </c>
      <c r="F112" s="10">
        <v>6121</v>
      </c>
      <c r="G112" s="19" t="s">
        <v>186</v>
      </c>
      <c r="H112" s="12">
        <v>0</v>
      </c>
      <c r="I112" s="44">
        <v>5</v>
      </c>
      <c r="J112" s="12">
        <f t="shared" si="7"/>
        <v>5</v>
      </c>
      <c r="L112" s="4"/>
    </row>
    <row r="113" spans="1:12" ht="12.75" customHeight="1">
      <c r="A113" s="34"/>
      <c r="B113" s="48"/>
      <c r="C113" s="49"/>
      <c r="D113" s="49"/>
      <c r="E113" s="112" t="s">
        <v>24</v>
      </c>
      <c r="F113" s="112"/>
      <c r="G113" s="112"/>
      <c r="H113" s="56">
        <f>SUM(H105:H112)</f>
        <v>9752</v>
      </c>
      <c r="I113" s="56">
        <f>SUM(I105:I112)</f>
        <v>299</v>
      </c>
      <c r="J113" s="56">
        <f>SUM(J105:J112)</f>
        <v>10051</v>
      </c>
      <c r="L113" s="4"/>
    </row>
    <row r="114" spans="1:12" ht="15">
      <c r="A114" s="34"/>
      <c r="B114" s="33"/>
      <c r="C114" s="34"/>
      <c r="D114" s="34"/>
      <c r="E114" s="57"/>
      <c r="F114" s="57"/>
      <c r="G114" s="58"/>
      <c r="H114" s="59"/>
      <c r="I114" s="60"/>
      <c r="J114" s="61"/>
      <c r="L114" s="4"/>
    </row>
    <row r="115" spans="2:12" ht="15">
      <c r="B115" s="62" t="s">
        <v>25</v>
      </c>
      <c r="C115" s="38"/>
      <c r="D115" s="38"/>
      <c r="E115" s="93" t="s">
        <v>16</v>
      </c>
      <c r="F115" s="94"/>
      <c r="G115" s="94"/>
      <c r="H115" s="95"/>
      <c r="I115" s="63">
        <f>I32</f>
        <v>1660.8899999999996</v>
      </c>
      <c r="J115" s="63"/>
      <c r="L115" s="4"/>
    </row>
    <row r="116" spans="2:12" ht="15">
      <c r="B116" s="37"/>
      <c r="C116" s="38"/>
      <c r="D116" s="38"/>
      <c r="E116" s="93" t="s">
        <v>26</v>
      </c>
      <c r="F116" s="94"/>
      <c r="G116" s="94"/>
      <c r="H116" s="95"/>
      <c r="I116" s="63">
        <f>I103+I33</f>
        <v>1361.8899999999996</v>
      </c>
      <c r="J116" s="42"/>
      <c r="L116" s="4"/>
    </row>
    <row r="117" spans="2:12" ht="15">
      <c r="B117" s="37"/>
      <c r="C117" s="38"/>
      <c r="D117" s="38"/>
      <c r="E117" s="93" t="s">
        <v>27</v>
      </c>
      <c r="F117" s="94"/>
      <c r="G117" s="94"/>
      <c r="H117" s="95"/>
      <c r="I117" s="63">
        <f>I113+I34</f>
        <v>299</v>
      </c>
      <c r="J117" s="64"/>
      <c r="L117" s="4"/>
    </row>
    <row r="118" spans="2:12" ht="15">
      <c r="B118" s="37"/>
      <c r="C118" s="38"/>
      <c r="D118" s="38"/>
      <c r="E118" s="93" t="s">
        <v>28</v>
      </c>
      <c r="F118" s="94"/>
      <c r="G118" s="94"/>
      <c r="H118" s="95"/>
      <c r="I118" s="63">
        <f>I116+I117</f>
        <v>1660.8899999999996</v>
      </c>
      <c r="J118" s="64"/>
      <c r="L118" s="4"/>
    </row>
    <row r="119" spans="2:12" ht="15">
      <c r="B119" s="37"/>
      <c r="C119" s="38"/>
      <c r="D119" s="38"/>
      <c r="E119" s="96" t="s">
        <v>29</v>
      </c>
      <c r="F119" s="97"/>
      <c r="G119" s="97"/>
      <c r="H119" s="98"/>
      <c r="I119" s="63">
        <f>I115-I118</f>
        <v>0</v>
      </c>
      <c r="J119" s="64"/>
      <c r="L119" s="4"/>
    </row>
    <row r="120" spans="2:12" ht="15">
      <c r="B120" s="37"/>
      <c r="C120" s="38"/>
      <c r="D120" s="38"/>
      <c r="E120" s="96" t="s">
        <v>30</v>
      </c>
      <c r="F120" s="97"/>
      <c r="G120" s="97"/>
      <c r="H120" s="98"/>
      <c r="I120" s="63">
        <v>0</v>
      </c>
      <c r="J120" s="64"/>
      <c r="L120" s="4"/>
    </row>
    <row r="121" spans="5:12" ht="15">
      <c r="E121" s="22" t="s">
        <v>31</v>
      </c>
      <c r="G121" s="37"/>
      <c r="H121" s="66">
        <v>44146</v>
      </c>
      <c r="J121" s="66">
        <v>44160</v>
      </c>
      <c r="L121" s="4"/>
    </row>
    <row r="122" spans="2:12" ht="15">
      <c r="B122" s="62" t="s">
        <v>32</v>
      </c>
      <c r="C122" s="38"/>
      <c r="D122" s="38"/>
      <c r="E122" s="67" t="s">
        <v>33</v>
      </c>
      <c r="F122" s="68"/>
      <c r="G122" s="69"/>
      <c r="H122" s="70">
        <v>517338.44</v>
      </c>
      <c r="I122" s="63">
        <f>I115</f>
        <v>1660.8899999999996</v>
      </c>
      <c r="J122" s="63">
        <f>H122+I122</f>
        <v>518999.33</v>
      </c>
      <c r="L122" s="4"/>
    </row>
    <row r="123" spans="2:12" ht="15">
      <c r="B123" s="37"/>
      <c r="C123" s="38"/>
      <c r="D123" s="38"/>
      <c r="E123" s="71" t="s">
        <v>26</v>
      </c>
      <c r="F123" s="72"/>
      <c r="G123" s="73"/>
      <c r="H123" s="74">
        <v>406532.4</v>
      </c>
      <c r="I123" s="63">
        <f>I103+I33</f>
        <v>1361.8899999999996</v>
      </c>
      <c r="J123" s="64">
        <f>H123+I123</f>
        <v>407894.29000000004</v>
      </c>
      <c r="L123" s="4"/>
    </row>
    <row r="124" spans="2:12" ht="15">
      <c r="B124" s="37"/>
      <c r="C124" s="38"/>
      <c r="D124" s="38"/>
      <c r="E124" s="32" t="s">
        <v>27</v>
      </c>
      <c r="F124" s="37"/>
      <c r="G124" s="75"/>
      <c r="H124" s="74">
        <v>125806.04</v>
      </c>
      <c r="I124" s="63">
        <f>I113+I34</f>
        <v>299</v>
      </c>
      <c r="J124" s="64">
        <f>H124+I124</f>
        <v>126105.04</v>
      </c>
      <c r="L124" s="4"/>
    </row>
    <row r="125" spans="2:12" ht="15">
      <c r="B125" s="66" t="s">
        <v>191</v>
      </c>
      <c r="E125" s="76" t="s">
        <v>34</v>
      </c>
      <c r="F125" s="72"/>
      <c r="G125" s="73"/>
      <c r="H125" s="63">
        <f>H123+H124</f>
        <v>532338.4400000001</v>
      </c>
      <c r="I125" s="63">
        <f>SUM(I123:I124)</f>
        <v>1660.8899999999996</v>
      </c>
      <c r="J125" s="63">
        <f>SUM(J123:J124)</f>
        <v>533999.3300000001</v>
      </c>
      <c r="L125" s="4"/>
    </row>
    <row r="126" spans="5:12" ht="15">
      <c r="E126" s="32" t="s">
        <v>20</v>
      </c>
      <c r="F126" s="37"/>
      <c r="G126" s="75"/>
      <c r="H126" s="64">
        <f>H122-H125</f>
        <v>-15000.000000000058</v>
      </c>
      <c r="I126" s="63">
        <f>I122-I125</f>
        <v>0</v>
      </c>
      <c r="J126" s="64">
        <f>J122-J125</f>
        <v>-15000.000000000058</v>
      </c>
      <c r="L126" s="4"/>
    </row>
    <row r="127" spans="5:12" ht="15">
      <c r="E127" s="76" t="s">
        <v>35</v>
      </c>
      <c r="F127" s="72"/>
      <c r="G127" s="73"/>
      <c r="H127" s="77">
        <v>15000</v>
      </c>
      <c r="I127" s="63">
        <v>0</v>
      </c>
      <c r="J127" s="63">
        <f>H127+I127</f>
        <v>15000</v>
      </c>
      <c r="L127" s="4"/>
    </row>
    <row r="128" ht="15">
      <c r="L128" s="4"/>
    </row>
    <row r="129" ht="15">
      <c r="L129" s="4"/>
    </row>
    <row r="130" spans="3:12" ht="15">
      <c r="C130" s="4"/>
      <c r="D130" s="4"/>
      <c r="L130" s="4"/>
    </row>
    <row r="131" spans="3:12" ht="15">
      <c r="C131" s="4"/>
      <c r="D131" s="4"/>
      <c r="L131" s="4"/>
    </row>
    <row r="132" spans="3:12" ht="15">
      <c r="C132" s="4"/>
      <c r="D132" s="4"/>
      <c r="L132" s="4"/>
    </row>
    <row r="133" spans="3:12" ht="15">
      <c r="C133" s="4"/>
      <c r="D133" s="4"/>
      <c r="L133" s="4"/>
    </row>
    <row r="134" spans="3:12" ht="15">
      <c r="C134" s="4"/>
      <c r="D134" s="4"/>
      <c r="L134" s="4"/>
    </row>
  </sheetData>
  <mergeCells count="35">
    <mergeCell ref="E2:E3"/>
    <mergeCell ref="E117:H117"/>
    <mergeCell ref="F2:F3"/>
    <mergeCell ref="G2:G3"/>
    <mergeCell ref="E32:G32"/>
    <mergeCell ref="E103:G103"/>
    <mergeCell ref="E113:G113"/>
    <mergeCell ref="E115:H115"/>
    <mergeCell ref="E116:H116"/>
    <mergeCell ref="E33:G33"/>
    <mergeCell ref="E34:G34"/>
    <mergeCell ref="E35:G35"/>
    <mergeCell ref="A39:A43"/>
    <mergeCell ref="A95:A102"/>
    <mergeCell ref="A90:A94"/>
    <mergeCell ref="B2:B3"/>
    <mergeCell ref="A5:A8"/>
    <mergeCell ref="A9:A10"/>
    <mergeCell ref="A11:A16"/>
    <mergeCell ref="A37:A38"/>
    <mergeCell ref="A19:A24"/>
    <mergeCell ref="A30:A31"/>
    <mergeCell ref="A17:A18"/>
    <mergeCell ref="A28:A29"/>
    <mergeCell ref="A25:A27"/>
    <mergeCell ref="A44:A53"/>
    <mergeCell ref="A80:A81"/>
    <mergeCell ref="A82:A87"/>
    <mergeCell ref="E118:H118"/>
    <mergeCell ref="E119:H119"/>
    <mergeCell ref="E120:H120"/>
    <mergeCell ref="A54:A75"/>
    <mergeCell ref="A76:A79"/>
    <mergeCell ref="A88:A89"/>
    <mergeCell ref="A105:A112"/>
  </mergeCells>
  <conditionalFormatting sqref="C32:D34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96">
    <cfRule type="expression" priority="13" dxfId="2" stopIfTrue="1">
      <formula>$J195="Z"</formula>
    </cfRule>
    <cfRule type="expression" priority="14" dxfId="1" stopIfTrue="1">
      <formula>$J195="T"</formula>
    </cfRule>
    <cfRule type="expression" priority="15" dxfId="0" stopIfTrue="1">
      <formula>$J195="Y"</formula>
    </cfRule>
  </conditionalFormatting>
  <conditionalFormatting sqref="H197">
    <cfRule type="expression" priority="10" dxfId="2" stopIfTrue="1">
      <formula>$J196="Z"</formula>
    </cfRule>
    <cfRule type="expression" priority="11" dxfId="1" stopIfTrue="1">
      <formula>$J196="T"</formula>
    </cfRule>
    <cfRule type="expression" priority="12" dxfId="0" stopIfTrue="1">
      <formula>$J196="Y"</formula>
    </cfRule>
  </conditionalFormatting>
  <conditionalFormatting sqref="H198">
    <cfRule type="expression" priority="7" dxfId="2" stopIfTrue="1">
      <formula>$J197="Z"</formula>
    </cfRule>
    <cfRule type="expression" priority="8" dxfId="1" stopIfTrue="1">
      <formula>$J197="T"</formula>
    </cfRule>
    <cfRule type="expression" priority="9" dxfId="0" stopIfTrue="1">
      <formula>$J197="Y"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122:H124">
    <cfRule type="expression" priority="1" dxfId="2" stopIfTrue="1">
      <formula>$J122="Z"</formula>
    </cfRule>
    <cfRule type="expression" priority="2" dxfId="1" stopIfTrue="1">
      <formula>$J122="T"</formula>
    </cfRule>
    <cfRule type="expression" priority="3" dxfId="0" stopIfTrue="1">
      <formula>$J122="Y"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2021-01-20T10:58:21Z</dcterms:modified>
  <cp:category/>
  <cp:version/>
  <cp:contentType/>
  <cp:contentStatus/>
</cp:coreProperties>
</file>