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5" windowWidth="20115" windowHeight="7995" activeTab="0"/>
  </bookViews>
  <sheets>
    <sheet name="RO č. 8 18.8.2021" sheetId="6" r:id="rId1"/>
  </sheets>
  <definedNames/>
  <calcPr calcId="145621"/>
</workbook>
</file>

<file path=xl/sharedStrings.xml><?xml version="1.0" encoding="utf-8"?>
<sst xmlns="http://schemas.openxmlformats.org/spreadsheetml/2006/main" count="284" uniqueCount="184">
  <si>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</si>
  <si>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</si>
  <si>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</si>
  <si>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</si>
  <si>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</si>
  <si>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</si>
  <si>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</si>
  <si>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</si>
  <si>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</si>
  <si>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</si>
  <si>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</si>
  <si>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</si>
  <si>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</si>
  <si>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</si>
  <si>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</si>
  <si>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</si>
  <si>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</si>
  <si>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</si>
  <si>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</si>
  <si>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</si>
  <si>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</si>
  <si>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</si>
  <si>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</si>
  <si>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</si>
  <si>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</si>
  <si>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</si>
  <si>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</si>
  <si>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>Příjmy</t>
  </si>
  <si>
    <t>Finance</t>
  </si>
  <si>
    <t>Rekapitulace Rozpočtového opatření</t>
  </si>
  <si>
    <t>D) Změny ve financování</t>
  </si>
  <si>
    <t>Financování saldo</t>
  </si>
  <si>
    <t>P= příjmy   V= výdaje   NZ= nově zařazeno do R2021</t>
  </si>
  <si>
    <t>Rekapitulace celkového rozpočtu města na rok 2021 včetně RO</t>
  </si>
  <si>
    <t>Celkové výdaje (BV+I)</t>
  </si>
  <si>
    <t>NZ</t>
  </si>
  <si>
    <t xml:space="preserve">Rozpočtové opatření č. 8/2021 - srpen  (údaje v tis. Kč) </t>
  </si>
  <si>
    <t>č. 8</t>
  </si>
  <si>
    <t>0358</t>
  </si>
  <si>
    <t>ZŠ Mánesova vratka dotace Obědy do škol ve ZK fin. vypořádání minulých let - V</t>
  </si>
  <si>
    <t>0001</t>
  </si>
  <si>
    <t>0357</t>
  </si>
  <si>
    <t>ZŠ TGM vratka dotace Obědy do škol ve ZK fin. vypořádání minulých let - V</t>
  </si>
  <si>
    <t>0359</t>
  </si>
  <si>
    <t>ZŠ Trávníky vratka dotace Obědy do škol ve ZK fin. vypořádání minulých let - V</t>
  </si>
  <si>
    <t>0351</t>
  </si>
  <si>
    <t>MŠO vratka dotace Obědy do škol ve ZK fin. vypořádání minulých let - V</t>
  </si>
  <si>
    <t>ZŠ Mánesova vratka dotace Obědy do škol ve ZK 18.403,35 Kč - P</t>
  </si>
  <si>
    <t>ZŠ TGM vratka dotace Obědy do škol ve ZK 28.392,00 Kč - P</t>
  </si>
  <si>
    <t>ZŠ Trávníky vratka dotace Obědy do škol ve ZK 51.565,50 Kč - P</t>
  </si>
  <si>
    <t>MŠO vratka dotace Obědy do škol ve ZK 91.302,75 Kč - P</t>
  </si>
  <si>
    <t>2.</t>
  </si>
  <si>
    <t>3.</t>
  </si>
  <si>
    <r>
      <t xml:space="preserve">Příjem Daň z příjmů právnických osob město Otrokovice za r. 2020, 3 165,97 tis. Kč - </t>
    </r>
    <r>
      <rPr>
        <sz val="10"/>
        <rFont val="Arial CE"/>
        <family val="2"/>
      </rPr>
      <t>P</t>
    </r>
  </si>
  <si>
    <r>
      <t>Platba daně z příjmů za město Otrokovice za r. 2020, 3.165,97 tis. Kč</t>
    </r>
    <r>
      <rPr>
        <sz val="10"/>
        <rFont val="Arial CE"/>
        <family val="2"/>
      </rPr>
      <t xml:space="preserve"> - V</t>
    </r>
  </si>
  <si>
    <t>4.</t>
  </si>
  <si>
    <t>Ostatní příjmy jinde nezařazené</t>
  </si>
  <si>
    <t>2289</t>
  </si>
  <si>
    <t>Příjem fin. daru od spol. Continental Barum, s.r.o. dle us. RMO/52/12/21</t>
  </si>
  <si>
    <t>5.</t>
  </si>
  <si>
    <t>6.</t>
  </si>
  <si>
    <t>00150</t>
  </si>
  <si>
    <t>Zvýšení fin. prostředků na význ. opravy chodníků - ul. Bartošova</t>
  </si>
  <si>
    <t>Transfer nein. dot. od ZK na vybavení dílen v zákl. školách "… protože práce šlechtí"</t>
  </si>
  <si>
    <t>Příjem nein. dot. od ZK na vybavení dílen v zákl. školách "… protože práce šlechtí"</t>
  </si>
  <si>
    <t>0470</t>
  </si>
  <si>
    <t>0450</t>
  </si>
  <si>
    <t>13351</t>
  </si>
  <si>
    <t>7.</t>
  </si>
  <si>
    <t>Transfer nein. dotace z MPSV pro SENIOR (DS) na náklady souvis. s epidemií COVID-19</t>
  </si>
  <si>
    <t>Příjem nein. dotace z MPSV pro SENIOR (DS) na náklady souvis. s epidemií COVID-19</t>
  </si>
  <si>
    <t>Transfer nein. dotace z MPSV pro SENIOR (PS) na náklady souvis. s epidemií COVID-19</t>
  </si>
  <si>
    <t>Příjem nein. dotace z MPSV pro SENIOR (PS) na náklady souvis. s epidemií COVID-19</t>
  </si>
  <si>
    <t>13011</t>
  </si>
  <si>
    <t>0445</t>
  </si>
  <si>
    <t>0516</t>
  </si>
  <si>
    <t>0498</t>
  </si>
  <si>
    <t>8.</t>
  </si>
  <si>
    <r>
      <t>SOC Nein. dotace na činnost, Nemocnice Milosrdných bratří Vizovice</t>
    </r>
    <r>
      <rPr>
        <sz val="10"/>
        <rFont val="Arial CE"/>
        <family val="2"/>
      </rPr>
      <t>, IČ 44995776</t>
    </r>
  </si>
  <si>
    <r>
      <t xml:space="preserve">SOC Nein. dotace na činnost, Maltézská pomoc, o.p.s., </t>
    </r>
    <r>
      <rPr>
        <sz val="10"/>
        <rFont val="Arial CE"/>
        <family val="2"/>
      </rPr>
      <t>IČ 26708451</t>
    </r>
  </si>
  <si>
    <t>0562</t>
  </si>
  <si>
    <t>0452</t>
  </si>
  <si>
    <t>Příjem nein. dotace z MPSV pro SENIOR (odl. sl.) na náklady souvis. s epidemií COVID-19</t>
  </si>
  <si>
    <t>Transfer nein. dotace z MPSV pro SENIOR (odl. sl.) na náklady souvis. s epidemií COVID-19</t>
  </si>
  <si>
    <t>0480</t>
  </si>
  <si>
    <t>0482</t>
  </si>
  <si>
    <t>0481</t>
  </si>
  <si>
    <t>Příjem nein. dotace z MPSV pro SENIOR (DZR) na náklady souvis. s epidemií COVID-19</t>
  </si>
  <si>
    <t>Transfer nein. dotace z MPSV pro SENIOR (DZR) na náklady souvis. s epidemií COVID-19</t>
  </si>
  <si>
    <t>0483</t>
  </si>
  <si>
    <t>Příjem nein. dotace z MPSV pro SENIOR (denní st.) na náklady souvis. s epidemií COVID-19</t>
  </si>
  <si>
    <t>Transfer nein. dotace z MPSV pro SENIOR (denní st.) na náklady souvis. s epidemií COVID-19</t>
  </si>
  <si>
    <t>SOC SPOD knihy, učební pomůcky - navýšení</t>
  </si>
  <si>
    <t>SOC SPOD prog. vybavení přesun na pol. 5136</t>
  </si>
  <si>
    <t>SOC SPOD nákup materiálu j.n. přesun na pol. 5136</t>
  </si>
  <si>
    <t>DOP Do práce na kole nákup služeb - přesun na Evr. týden mobility</t>
  </si>
  <si>
    <t>5207</t>
  </si>
  <si>
    <t>5202</t>
  </si>
  <si>
    <t>DOP ETM pohoštění zvýšení počtu stanovišti při "snídaně zdarma"</t>
  </si>
  <si>
    <t>DOP ETM věcné dary - zvýšení</t>
  </si>
  <si>
    <t>TEHOS ROŠ opravy - přesun na opravy na koupališti</t>
  </si>
  <si>
    <t>0325</t>
  </si>
  <si>
    <t>0608</t>
  </si>
  <si>
    <t>9.</t>
  </si>
  <si>
    <t>10310200</t>
  </si>
  <si>
    <t>1267</t>
  </si>
  <si>
    <t>OŠK IKAP Příjem dotace na realizaci projektu IKAP (EU)</t>
  </si>
  <si>
    <t>103533063</t>
  </si>
  <si>
    <t>103133063</t>
  </si>
  <si>
    <t xml:space="preserve">SOC MPSV Neinv. dotace na činnost SPOD </t>
  </si>
  <si>
    <t>SOC MPSV SPOD zvýšení fin. prostředků na mzdy</t>
  </si>
  <si>
    <t>SOC MPSV SPOD zvýšení fin. prostředků na sociální zabezpečení</t>
  </si>
  <si>
    <t>SOC MPSV SPOD zvýšení fin. prostředků na zdravotní pojištění</t>
  </si>
  <si>
    <t>OŠK IKAP Příjem dotace na realizaci projektu IKAP (SR)</t>
  </si>
  <si>
    <t>OŠK IKAP Výdaje spojené s realizací projektu (služby)</t>
  </si>
  <si>
    <t>OŠK AMV přesun nevyužitých fin. prostředků na org. 0519 - dotace na sportovní akce</t>
  </si>
  <si>
    <t>0523</t>
  </si>
  <si>
    <t>0519</t>
  </si>
  <si>
    <t>OŠK Dotace na sportovní akce - zařazení do rozpočtu</t>
  </si>
  <si>
    <t>0730</t>
  </si>
  <si>
    <t>1244</t>
  </si>
  <si>
    <t>0786</t>
  </si>
  <si>
    <t>TEHOS MK opravy, zvýšení</t>
  </si>
  <si>
    <t>OŠK Fin. dar pro BIKECORE, z.s., IČ 22891692</t>
  </si>
  <si>
    <t>OŠK Záštita ST - přesun na fin. dar na činnost pro BIKECORE, z.s., IČ 22891692</t>
  </si>
  <si>
    <t>OŠK TJ Jiskra Otrokovice, IČ 18152805, nein. dotace na akci Bohemia Cup 2021</t>
  </si>
  <si>
    <t>OŠK Nein. dotace na akci Sjezd horských kol, BIKECORE, z.s., IČ 22891692</t>
  </si>
  <si>
    <t>1119</t>
  </si>
  <si>
    <t xml:space="preserve">KRŘ Rodilí mluvčí, plavání v ZŠ - přesun loď pro JSDH Otrokovice </t>
  </si>
  <si>
    <t xml:space="preserve">KRŘ Krizové řízení nákup služeb - přesun loď pro JSDH Otrokovice </t>
  </si>
  <si>
    <t>KRŘ Loď s příslušenstvím, vč. přepravního přívěsu</t>
  </si>
  <si>
    <t>KRŘ loď pro JSDH Otrokovic - povinná výbava</t>
  </si>
  <si>
    <t>KRŘ loď pro JSDH Otrokovice - drobná výbava (DDHM)</t>
  </si>
  <si>
    <t>PROV nákup ost. služeb - přesun na podlimitní tech. zhodnocení</t>
  </si>
  <si>
    <t>PROV nákup ost. služeb - přesun na nákupy j.n.</t>
  </si>
  <si>
    <t>PROV podlimitní tech. zhodnocení - zvýšení dle akt. potřeb</t>
  </si>
  <si>
    <t>PROV nákupy j.n. - zvýšení dle akt. potřeb</t>
  </si>
  <si>
    <t>OMP přípojky vodovodního řádu - nákup služeb, přesun na poskytnutí náhrad</t>
  </si>
  <si>
    <t>OMP přípojky vodovodního řádu - zavedení nové pol. poskytnutí náhrad</t>
  </si>
  <si>
    <t>ORM Významné opravy dět. hřišť - přesun na org. 2141 DH Štěrkoviště</t>
  </si>
  <si>
    <t>ORM Dětské hřiště na Štěrkovišti - zvýšení fin. prostředků dle uzavřené SOD</t>
  </si>
  <si>
    <t>0170</t>
  </si>
  <si>
    <t>15091</t>
  </si>
  <si>
    <t>10.</t>
  </si>
  <si>
    <t>KRŘ motor do lodě</t>
  </si>
  <si>
    <t xml:space="preserve">ORM Dětské hřiště Střed ul. Družstevní - snížení fin. prostředků </t>
  </si>
  <si>
    <t>0150</t>
  </si>
  <si>
    <t>ORM MK revitalizace - snížení fin. prostředků</t>
  </si>
  <si>
    <t>8250</t>
  </si>
  <si>
    <t>ORM Rozšíření ul. Čechova - snížení fin. prostředků</t>
  </si>
  <si>
    <t>9334</t>
  </si>
  <si>
    <t>ORM Revitalizace ROŠ - zvýšení fin. prostředků</t>
  </si>
  <si>
    <t>ORM OB Městská kavárna rozšíření provozu o restauraci</t>
  </si>
  <si>
    <t>1118</t>
  </si>
  <si>
    <t>ORM Hasičská zbrojnice Kvítkovice - realizace nové inv. akce</t>
  </si>
  <si>
    <t>2162</t>
  </si>
  <si>
    <t>ORM SV obchvat přivaděč D55 - přesun nevyuž. prostředků na jiné inv. akce</t>
  </si>
  <si>
    <t>0656</t>
  </si>
  <si>
    <t>ORM Laziště zákl. tech. Vybavenost - přesun nevyuž. prostředků na jiné inv. akce</t>
  </si>
  <si>
    <t>ORM MP rozšíření kamerových bodů o freetime zonu a ROŠ</t>
  </si>
  <si>
    <t>ORM Revitalizace tržiště u ČP - zvýšení fin. prostředků dle SOD</t>
  </si>
  <si>
    <t>ORM Přechody pro chodce na ul. Bartošova - přesun na org. 2164 Dopravní opatření Baťov</t>
  </si>
  <si>
    <t>ORM Dopravní opatření Baťov - zavedení zóny 30km/h</t>
  </si>
  <si>
    <t>ORM MŠ Kvítkovice zahrada dovybavení - přesun z pol. 5171 na pol. 6121</t>
  </si>
  <si>
    <t>ORM Oprava chodníků v lok. Trávníky a přednádraží - snížení (přesun na jiné inv. akce)</t>
  </si>
  <si>
    <t>ORM Socha J.A. Bati - zvýšení</t>
  </si>
  <si>
    <t>ORM Zlepšení energetických vlastností SENIORu B - zvýšení dle uzavřené SOD</t>
  </si>
  <si>
    <t>9315</t>
  </si>
  <si>
    <t>11.</t>
  </si>
  <si>
    <t>1117</t>
  </si>
  <si>
    <t>Odvody za odnětí ze ZPF - P</t>
  </si>
  <si>
    <t>Ošetření památných stromů - snížení příjmu dotace dle skutečnosti - P</t>
  </si>
  <si>
    <t>ORM Výměna nevyhovujících vod. rozvodů SENIOR C - odvod z inv. fondu - P</t>
  </si>
  <si>
    <t>ORM Výměna nevyhovujících vod. rozvodů SENIOR C - zvýšení fin. prost. na inv. akci - V</t>
  </si>
  <si>
    <t>OŠK IKAP Příjem dotace na real. projektu (podíl ZK)</t>
  </si>
  <si>
    <t>OŠK IKAP Výdaje na pořízení DDHM potřebného k realizaci projektu</t>
  </si>
  <si>
    <t>KRŘ Přijetí fin. darů od podnikat. subjektů pro JSDH Otrokovice dle us. RMO/30/13/21</t>
  </si>
  <si>
    <t>KRŘ Loď pro JSDH Otrokovice - ochranné prostředky</t>
  </si>
  <si>
    <t>ORM MŠ Kvítkovice zahrada dovybavení - přesun na pol. 6121 v rámci org.</t>
  </si>
  <si>
    <t>Příloha k us. č. RMO/36/16/21</t>
  </si>
  <si>
    <t>OŠK Nein. dotace na spor. akci - přesun BIKECORE, z.s., IČ 22891692, dle us. č. RMO/32/16/21</t>
  </si>
  <si>
    <t>OŠK Dotace na spor. akci - přesun na TJ Jiskra (BC 2021), IČ 18152805, dle us. RMO/33/16/21</t>
  </si>
  <si>
    <t>SOC Poskytnutí neinv. dotace poskytovatelům soc. služeb dle us. č. RMO/35/12/21</t>
  </si>
  <si>
    <t>Otrokovice, 18.8.2021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</si>
</sst>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48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0" fontId="1" fillId="0" borderId="0" xfId="0" applyFont="1" applyFill="1"/>
    <xf numFmtId="4" fontId="3" fillId="0" borderId="2" xfId="0" applyNumberFormat="1" applyFont="1" applyFill="1" applyBorder="1"/>
    <xf numFmtId="49" fontId="3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/>
    <xf numFmtId="0" fontId="3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1" fillId="0" borderId="4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" fontId="3" fillId="0" borderId="6" xfId="0" applyNumberFormat="1" applyFont="1" applyFill="1" applyBorder="1" applyAlignment="1">
      <alignment horizontal="right"/>
    </xf>
    <xf numFmtId="4" fontId="3" fillId="0" borderId="4" xfId="0" applyNumberFormat="1" applyFont="1" applyFill="1" applyBorder="1"/>
    <xf numFmtId="4" fontId="1" fillId="0" borderId="4" xfId="0" applyNumberFormat="1" applyFont="1" applyFill="1" applyBorder="1"/>
    <xf numFmtId="0" fontId="1" fillId="0" borderId="0" xfId="0" applyFont="1" applyFill="1" applyAlignment="1">
      <alignment horizontal="center"/>
    </xf>
    <xf numFmtId="14" fontId="1" fillId="0" borderId="0" xfId="0" applyNumberFormat="1" applyFont="1" applyFill="1"/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0" borderId="2" xfId="0" applyFont="1" applyFill="1" applyBorder="1"/>
    <xf numFmtId="0" fontId="0" fillId="0" borderId="0" xfId="0" applyFill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14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4" fontId="6" fillId="0" borderId="6" xfId="0" applyNumberFormat="1" applyFont="1" applyFill="1" applyBorder="1" applyAlignment="1">
      <alignment/>
    </xf>
    <xf numFmtId="4" fontId="3" fillId="0" borderId="7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8" xfId="0" applyNumberFormat="1" applyFont="1" applyFill="1" applyBorder="1" applyAlignment="1">
      <alignment horizontal="right" vertical="center"/>
    </xf>
    <xf numFmtId="4" fontId="1" fillId="0" borderId="14" xfId="0" applyNumberFormat="1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" fontId="1" fillId="0" borderId="9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right" vertical="center"/>
    </xf>
    <xf numFmtId="4" fontId="3" fillId="3" borderId="2" xfId="0" applyNumberFormat="1" applyFont="1" applyFill="1" applyBorder="1" applyAlignment="1">
      <alignment horizontal="right" vertical="center"/>
    </xf>
    <xf numFmtId="4" fontId="1" fillId="3" borderId="2" xfId="0" applyNumberFormat="1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4" fontId="1" fillId="3" borderId="8" xfId="0" applyNumberFormat="1" applyFont="1" applyFill="1" applyBorder="1" applyAlignment="1">
      <alignment horizontal="right" vertical="center"/>
    </xf>
    <xf numFmtId="4" fontId="3" fillId="3" borderId="8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right" vertical="center"/>
    </xf>
    <xf numFmtId="4" fontId="1" fillId="0" borderId="9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left" vertical="top"/>
    </xf>
    <xf numFmtId="49" fontId="1" fillId="3" borderId="9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4" fontId="0" fillId="0" borderId="0" xfId="0" applyNumberFormat="1" applyFill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4" fontId="1" fillId="3" borderId="9" xfId="0" applyNumberFormat="1" applyFont="1" applyFill="1" applyBorder="1" applyAlignment="1">
      <alignment horizontal="right" vertical="center"/>
    </xf>
    <xf numFmtId="4" fontId="3" fillId="3" borderId="9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6" fontId="1" fillId="0" borderId="8" xfId="0" applyNumberFormat="1" applyFont="1" applyFill="1" applyBorder="1" applyAlignment="1">
      <alignment horizontal="center" vertical="center"/>
    </xf>
    <xf numFmtId="16" fontId="1" fillId="0" borderId="5" xfId="0" applyNumberFormat="1" applyFont="1" applyFill="1" applyBorder="1" applyAlignment="1">
      <alignment horizontal="center" vertical="center"/>
    </xf>
    <xf numFmtId="16" fontId="1" fillId="0" borderId="9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normální 2" xfId="21"/>
  </cellStyles>
  <dxfs count="9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6"/>
  <sheetViews>
    <sheetView tabSelected="1" zoomScale="110" zoomScaleNormal="110" workbookViewId="0" topLeftCell="A1">
      <selection activeCell="O116" sqref="O116"/>
    </sheetView>
  </sheetViews>
  <sheetFormatPr defaultColWidth="9.140625" defaultRowHeight="15"/>
  <cols>
    <col min="1" max="1" width="4.00390625" style="13" customWidth="1"/>
    <col min="2" max="2" width="75.57421875" style="13" customWidth="1"/>
    <col min="3" max="3" width="3.00390625" style="37" customWidth="1"/>
    <col min="4" max="4" width="9.57421875" style="13" customWidth="1"/>
    <col min="5" max="5" width="5.7109375" style="13" customWidth="1"/>
    <col min="6" max="6" width="7.7109375" style="13" customWidth="1"/>
    <col min="7" max="7" width="6.8515625" style="13" customWidth="1"/>
    <col min="8" max="8" width="10.57421875" style="13" customWidth="1"/>
    <col min="9" max="9" width="9.00390625" style="13" customWidth="1"/>
    <col min="10" max="10" width="10.28125" style="13" customWidth="1"/>
    <col min="11" max="11" width="9.140625" style="13" customWidth="1"/>
    <col min="12" max="12" width="3.7109375" style="13" customWidth="1"/>
    <col min="13" max="13" width="14.140625" style="13" customWidth="1"/>
    <col min="14" max="16384" width="9.140625" style="13" customWidth="1"/>
  </cols>
  <sheetData>
    <row r="1" spans="1:10" ht="16.5" customHeight="1">
      <c r="A1" s="10" t="s">
        <v>36</v>
      </c>
      <c r="B1" s="11"/>
      <c r="C1" s="12"/>
      <c r="D1" s="12"/>
      <c r="E1" s="7"/>
      <c r="F1" s="7"/>
      <c r="G1" s="7"/>
      <c r="H1" s="11" t="s">
        <v>179</v>
      </c>
      <c r="I1" s="11"/>
      <c r="J1" s="10"/>
    </row>
    <row r="2" spans="1:10" ht="12.95" customHeight="1">
      <c r="A2" s="34" t="s">
        <v>0</v>
      </c>
      <c r="B2" s="129" t="s">
        <v>1</v>
      </c>
      <c r="C2" s="132" t="s">
        <v>35</v>
      </c>
      <c r="D2" s="34" t="s">
        <v>2</v>
      </c>
      <c r="E2" s="129" t="s">
        <v>3</v>
      </c>
      <c r="F2" s="129" t="s">
        <v>4</v>
      </c>
      <c r="G2" s="129" t="s">
        <v>5</v>
      </c>
      <c r="H2" s="34" t="s">
        <v>6</v>
      </c>
      <c r="I2" s="34" t="s">
        <v>7</v>
      </c>
      <c r="J2" s="34" t="s">
        <v>8</v>
      </c>
    </row>
    <row r="3" spans="1:10" ht="12.95" customHeight="1">
      <c r="A3" s="35" t="s">
        <v>9</v>
      </c>
      <c r="B3" s="130"/>
      <c r="C3" s="133"/>
      <c r="D3" s="35" t="s">
        <v>10</v>
      </c>
      <c r="E3" s="130"/>
      <c r="F3" s="130"/>
      <c r="G3" s="130"/>
      <c r="H3" s="35" t="s">
        <v>11</v>
      </c>
      <c r="I3" s="35" t="s">
        <v>37</v>
      </c>
      <c r="J3" s="35" t="s">
        <v>11</v>
      </c>
    </row>
    <row r="4" spans="1:10" ht="12.95" customHeight="1">
      <c r="A4" s="14" t="s">
        <v>12</v>
      </c>
      <c r="B4" s="1"/>
      <c r="C4" s="2"/>
      <c r="D4" s="2"/>
      <c r="E4" s="2"/>
      <c r="F4" s="2"/>
      <c r="G4" s="2"/>
      <c r="H4" s="2"/>
      <c r="I4" s="3"/>
      <c r="J4" s="4"/>
    </row>
    <row r="5" spans="1:10" ht="12.95" customHeight="1">
      <c r="A5" s="125" t="s">
        <v>13</v>
      </c>
      <c r="B5" s="103" t="s">
        <v>47</v>
      </c>
      <c r="C5" s="80" t="s">
        <v>35</v>
      </c>
      <c r="D5" s="82"/>
      <c r="E5" s="82">
        <v>6402</v>
      </c>
      <c r="F5" s="82">
        <v>2229</v>
      </c>
      <c r="G5" s="81" t="s">
        <v>38</v>
      </c>
      <c r="H5" s="83">
        <v>0</v>
      </c>
      <c r="I5" s="84">
        <v>18.4</v>
      </c>
      <c r="J5" s="85">
        <f aca="true" t="shared" si="0" ref="J5:J12">H5+I5</f>
        <v>18.4</v>
      </c>
    </row>
    <row r="6" spans="1:10" ht="12.95" customHeight="1">
      <c r="A6" s="126"/>
      <c r="B6" s="103" t="s">
        <v>39</v>
      </c>
      <c r="C6" s="80" t="s">
        <v>35</v>
      </c>
      <c r="D6" s="82"/>
      <c r="E6" s="82">
        <v>6402</v>
      </c>
      <c r="F6" s="82">
        <v>5366</v>
      </c>
      <c r="G6" s="81" t="s">
        <v>40</v>
      </c>
      <c r="H6" s="83">
        <v>0</v>
      </c>
      <c r="I6" s="84">
        <v>18.4</v>
      </c>
      <c r="J6" s="85">
        <f t="shared" si="0"/>
        <v>18.4</v>
      </c>
    </row>
    <row r="7" spans="1:10" ht="12.95" customHeight="1">
      <c r="A7" s="126"/>
      <c r="B7" s="103" t="s">
        <v>48</v>
      </c>
      <c r="C7" s="80" t="s">
        <v>35</v>
      </c>
      <c r="D7" s="82"/>
      <c r="E7" s="82">
        <v>6402</v>
      </c>
      <c r="F7" s="82">
        <v>2229</v>
      </c>
      <c r="G7" s="81" t="s">
        <v>41</v>
      </c>
      <c r="H7" s="83">
        <v>0</v>
      </c>
      <c r="I7" s="84">
        <v>28.39</v>
      </c>
      <c r="J7" s="85">
        <f t="shared" si="0"/>
        <v>28.39</v>
      </c>
    </row>
    <row r="8" spans="1:10" ht="12.95" customHeight="1">
      <c r="A8" s="126"/>
      <c r="B8" s="103" t="s">
        <v>42</v>
      </c>
      <c r="C8" s="80" t="s">
        <v>35</v>
      </c>
      <c r="D8" s="82"/>
      <c r="E8" s="82">
        <v>6402</v>
      </c>
      <c r="F8" s="82">
        <v>5366</v>
      </c>
      <c r="G8" s="81" t="s">
        <v>40</v>
      </c>
      <c r="H8" s="83">
        <v>0</v>
      </c>
      <c r="I8" s="84">
        <v>28.39</v>
      </c>
      <c r="J8" s="85">
        <f t="shared" si="0"/>
        <v>28.39</v>
      </c>
    </row>
    <row r="9" spans="1:10" ht="12.95" customHeight="1">
      <c r="A9" s="126"/>
      <c r="B9" s="103" t="s">
        <v>49</v>
      </c>
      <c r="C9" s="80" t="s">
        <v>35</v>
      </c>
      <c r="D9" s="82"/>
      <c r="E9" s="82">
        <v>6402</v>
      </c>
      <c r="F9" s="82">
        <v>2229</v>
      </c>
      <c r="G9" s="81" t="s">
        <v>43</v>
      </c>
      <c r="H9" s="83">
        <v>0</v>
      </c>
      <c r="I9" s="84">
        <v>51.57</v>
      </c>
      <c r="J9" s="85">
        <f t="shared" si="0"/>
        <v>51.57</v>
      </c>
    </row>
    <row r="10" spans="1:10" ht="12.95" customHeight="1">
      <c r="A10" s="126"/>
      <c r="B10" s="103" t="s">
        <v>44</v>
      </c>
      <c r="C10" s="80" t="s">
        <v>35</v>
      </c>
      <c r="D10" s="82"/>
      <c r="E10" s="82">
        <v>6402</v>
      </c>
      <c r="F10" s="82">
        <v>5366</v>
      </c>
      <c r="G10" s="81" t="s">
        <v>40</v>
      </c>
      <c r="H10" s="83">
        <v>0</v>
      </c>
      <c r="I10" s="84">
        <v>51.57</v>
      </c>
      <c r="J10" s="85">
        <f t="shared" si="0"/>
        <v>51.57</v>
      </c>
    </row>
    <row r="11" spans="1:10" ht="12.95" customHeight="1">
      <c r="A11" s="126"/>
      <c r="B11" s="103" t="s">
        <v>50</v>
      </c>
      <c r="C11" s="80" t="s">
        <v>35</v>
      </c>
      <c r="D11" s="82"/>
      <c r="E11" s="82">
        <v>6402</v>
      </c>
      <c r="F11" s="82">
        <v>2229</v>
      </c>
      <c r="G11" s="81" t="s">
        <v>45</v>
      </c>
      <c r="H11" s="83">
        <v>0</v>
      </c>
      <c r="I11" s="84">
        <v>91.3</v>
      </c>
      <c r="J11" s="85">
        <f t="shared" si="0"/>
        <v>91.3</v>
      </c>
    </row>
    <row r="12" spans="1:10" ht="12.95" customHeight="1">
      <c r="A12" s="127"/>
      <c r="B12" s="103" t="s">
        <v>46</v>
      </c>
      <c r="C12" s="80" t="s">
        <v>35</v>
      </c>
      <c r="D12" s="82"/>
      <c r="E12" s="82">
        <v>6402</v>
      </c>
      <c r="F12" s="82">
        <v>5366</v>
      </c>
      <c r="G12" s="81" t="s">
        <v>40</v>
      </c>
      <c r="H12" s="83">
        <v>0</v>
      </c>
      <c r="I12" s="84">
        <v>91.3</v>
      </c>
      <c r="J12" s="85">
        <f t="shared" si="0"/>
        <v>91.3</v>
      </c>
    </row>
    <row r="13" spans="1:10" ht="12.95" customHeight="1">
      <c r="A13" s="125" t="s">
        <v>51</v>
      </c>
      <c r="B13" s="39" t="s">
        <v>176</v>
      </c>
      <c r="C13" s="44"/>
      <c r="D13" s="38"/>
      <c r="E13" s="77">
        <v>5512</v>
      </c>
      <c r="F13" s="77">
        <v>2321</v>
      </c>
      <c r="G13" s="38" t="s">
        <v>127</v>
      </c>
      <c r="H13" s="43">
        <v>10</v>
      </c>
      <c r="I13" s="66">
        <v>70</v>
      </c>
      <c r="J13" s="41">
        <f aca="true" t="shared" si="1" ref="J13:J49">H13+I13</f>
        <v>80</v>
      </c>
    </row>
    <row r="14" spans="1:10" ht="12.95" customHeight="1">
      <c r="A14" s="126"/>
      <c r="B14" s="39" t="s">
        <v>177</v>
      </c>
      <c r="C14" s="44"/>
      <c r="D14" s="38"/>
      <c r="E14" s="77">
        <v>5512</v>
      </c>
      <c r="F14" s="77">
        <v>5132</v>
      </c>
      <c r="G14" s="38" t="s">
        <v>127</v>
      </c>
      <c r="H14" s="43">
        <v>0</v>
      </c>
      <c r="I14" s="66">
        <v>70</v>
      </c>
      <c r="J14" s="41">
        <f t="shared" si="1"/>
        <v>70</v>
      </c>
    </row>
    <row r="15" spans="1:10" ht="12.95" customHeight="1">
      <c r="A15" s="125" t="s">
        <v>52</v>
      </c>
      <c r="B15" s="39" t="s">
        <v>53</v>
      </c>
      <c r="C15" s="44"/>
      <c r="D15" s="38"/>
      <c r="E15" s="77"/>
      <c r="F15" s="77">
        <v>1122</v>
      </c>
      <c r="G15" s="38"/>
      <c r="H15" s="43">
        <v>1</v>
      </c>
      <c r="I15" s="66">
        <v>3164.97</v>
      </c>
      <c r="J15" s="41">
        <f t="shared" si="1"/>
        <v>3165.97</v>
      </c>
    </row>
    <row r="16" spans="1:10" ht="12.95" customHeight="1">
      <c r="A16" s="127"/>
      <c r="B16" s="79" t="s">
        <v>54</v>
      </c>
      <c r="C16" s="80" t="s">
        <v>35</v>
      </c>
      <c r="D16" s="81"/>
      <c r="E16" s="82">
        <v>6399</v>
      </c>
      <c r="F16" s="82">
        <v>5366</v>
      </c>
      <c r="G16" s="81"/>
      <c r="H16" s="83">
        <v>0</v>
      </c>
      <c r="I16" s="84">
        <v>3165.97</v>
      </c>
      <c r="J16" s="85">
        <f t="shared" si="1"/>
        <v>3165.97</v>
      </c>
    </row>
    <row r="17" spans="1:10" ht="12.95" customHeight="1">
      <c r="A17" s="78" t="s">
        <v>55</v>
      </c>
      <c r="B17" s="86" t="s">
        <v>56</v>
      </c>
      <c r="C17" s="87" t="s">
        <v>35</v>
      </c>
      <c r="D17" s="88"/>
      <c r="E17" s="89">
        <v>6171</v>
      </c>
      <c r="F17" s="89">
        <v>2329</v>
      </c>
      <c r="G17" s="88"/>
      <c r="H17" s="90">
        <v>0</v>
      </c>
      <c r="I17" s="91">
        <v>1</v>
      </c>
      <c r="J17" s="92">
        <f t="shared" si="1"/>
        <v>1</v>
      </c>
    </row>
    <row r="18" spans="1:10" ht="12.95" customHeight="1">
      <c r="A18" s="125" t="s">
        <v>59</v>
      </c>
      <c r="B18" s="79" t="s">
        <v>58</v>
      </c>
      <c r="C18" s="80" t="s">
        <v>35</v>
      </c>
      <c r="D18" s="81"/>
      <c r="E18" s="82">
        <v>2219</v>
      </c>
      <c r="F18" s="82">
        <v>2321</v>
      </c>
      <c r="G18" s="81"/>
      <c r="H18" s="83">
        <v>0</v>
      </c>
      <c r="I18" s="84">
        <v>110</v>
      </c>
      <c r="J18" s="85">
        <f t="shared" si="1"/>
        <v>110</v>
      </c>
    </row>
    <row r="19" spans="1:10" ht="12.95" customHeight="1">
      <c r="A19" s="127"/>
      <c r="B19" s="98" t="s">
        <v>62</v>
      </c>
      <c r="C19" s="44"/>
      <c r="D19" s="38"/>
      <c r="E19" s="77">
        <v>2219</v>
      </c>
      <c r="F19" s="77">
        <v>5171</v>
      </c>
      <c r="G19" s="38" t="s">
        <v>57</v>
      </c>
      <c r="H19" s="43">
        <v>1800</v>
      </c>
      <c r="I19" s="66">
        <v>110</v>
      </c>
      <c r="J19" s="97">
        <f t="shared" si="1"/>
        <v>1910</v>
      </c>
    </row>
    <row r="20" spans="1:10" ht="12.95" customHeight="1">
      <c r="A20" s="125" t="s">
        <v>60</v>
      </c>
      <c r="B20" s="98" t="s">
        <v>64</v>
      </c>
      <c r="C20" s="44"/>
      <c r="D20" s="38" t="s">
        <v>61</v>
      </c>
      <c r="E20" s="77"/>
      <c r="F20" s="77">
        <v>4122</v>
      </c>
      <c r="G20" s="38" t="s">
        <v>38</v>
      </c>
      <c r="H20" s="43">
        <v>50</v>
      </c>
      <c r="I20" s="66">
        <v>9</v>
      </c>
      <c r="J20" s="97">
        <f t="shared" si="1"/>
        <v>59</v>
      </c>
    </row>
    <row r="21" spans="1:10" ht="12.95" customHeight="1">
      <c r="A21" s="127"/>
      <c r="B21" s="98" t="s">
        <v>63</v>
      </c>
      <c r="C21" s="93"/>
      <c r="D21" s="94" t="s">
        <v>61</v>
      </c>
      <c r="E21" s="95">
        <v>3113</v>
      </c>
      <c r="F21" s="95">
        <v>5336</v>
      </c>
      <c r="G21" s="94" t="s">
        <v>38</v>
      </c>
      <c r="H21" s="96">
        <v>50</v>
      </c>
      <c r="I21" s="75">
        <v>9</v>
      </c>
      <c r="J21" s="97">
        <f t="shared" si="1"/>
        <v>59</v>
      </c>
    </row>
    <row r="22" spans="1:13" ht="12.95" customHeight="1">
      <c r="A22" s="125" t="s">
        <v>68</v>
      </c>
      <c r="B22" s="99" t="s">
        <v>70</v>
      </c>
      <c r="C22" s="93"/>
      <c r="D22" s="94" t="s">
        <v>67</v>
      </c>
      <c r="E22" s="104"/>
      <c r="F22" s="104">
        <v>4116</v>
      </c>
      <c r="G22" s="94" t="s">
        <v>66</v>
      </c>
      <c r="H22" s="96">
        <v>3002.27</v>
      </c>
      <c r="I22" s="75">
        <v>643.68</v>
      </c>
      <c r="J22" s="97">
        <f t="shared" si="1"/>
        <v>3645.95</v>
      </c>
      <c r="M22" s="106"/>
    </row>
    <row r="23" spans="1:13" ht="12.95" customHeight="1">
      <c r="A23" s="126"/>
      <c r="B23" s="99" t="s">
        <v>69</v>
      </c>
      <c r="C23" s="93"/>
      <c r="D23" s="94" t="s">
        <v>67</v>
      </c>
      <c r="E23" s="104">
        <v>4350</v>
      </c>
      <c r="F23" s="104">
        <v>5336</v>
      </c>
      <c r="G23" s="94" t="s">
        <v>66</v>
      </c>
      <c r="H23" s="96">
        <v>3002.27</v>
      </c>
      <c r="I23" s="75">
        <v>643.68</v>
      </c>
      <c r="J23" s="97">
        <f t="shared" si="1"/>
        <v>3645.95</v>
      </c>
      <c r="M23" s="106"/>
    </row>
    <row r="24" spans="1:10" ht="12.95" customHeight="1">
      <c r="A24" s="126"/>
      <c r="B24" s="99" t="s">
        <v>82</v>
      </c>
      <c r="C24" s="93"/>
      <c r="D24" s="94" t="s">
        <v>67</v>
      </c>
      <c r="E24" s="104"/>
      <c r="F24" s="104">
        <v>4116</v>
      </c>
      <c r="G24" s="94" t="s">
        <v>81</v>
      </c>
      <c r="H24" s="96">
        <v>216.95</v>
      </c>
      <c r="I24" s="75">
        <v>40.34</v>
      </c>
      <c r="J24" s="97">
        <f t="shared" si="1"/>
        <v>257.28999999999996</v>
      </c>
    </row>
    <row r="25" spans="1:10" ht="12.95" customHeight="1">
      <c r="A25" s="126"/>
      <c r="B25" s="99" t="s">
        <v>83</v>
      </c>
      <c r="C25" s="93"/>
      <c r="D25" s="94" t="s">
        <v>67</v>
      </c>
      <c r="E25" s="104">
        <v>4359</v>
      </c>
      <c r="F25" s="104">
        <v>5336</v>
      </c>
      <c r="G25" s="94" t="s">
        <v>81</v>
      </c>
      <c r="H25" s="96">
        <v>216.95</v>
      </c>
      <c r="I25" s="75">
        <v>40.34</v>
      </c>
      <c r="J25" s="97">
        <f t="shared" si="1"/>
        <v>257.28999999999996</v>
      </c>
    </row>
    <row r="26" spans="1:10" ht="12.95" customHeight="1">
      <c r="A26" s="126"/>
      <c r="B26" s="99" t="s">
        <v>72</v>
      </c>
      <c r="C26" s="93"/>
      <c r="D26" s="94" t="s">
        <v>67</v>
      </c>
      <c r="E26" s="95"/>
      <c r="F26" s="95">
        <v>4116</v>
      </c>
      <c r="G26" s="94" t="s">
        <v>65</v>
      </c>
      <c r="H26" s="96">
        <v>460.29</v>
      </c>
      <c r="I26" s="75">
        <v>23.37</v>
      </c>
      <c r="J26" s="97">
        <f t="shared" si="1"/>
        <v>483.66</v>
      </c>
    </row>
    <row r="27" spans="1:10" ht="12.95" customHeight="1">
      <c r="A27" s="126"/>
      <c r="B27" s="99" t="s">
        <v>71</v>
      </c>
      <c r="C27" s="93"/>
      <c r="D27" s="94" t="s">
        <v>67</v>
      </c>
      <c r="E27" s="95">
        <v>4351</v>
      </c>
      <c r="F27" s="95">
        <v>5336</v>
      </c>
      <c r="G27" s="94" t="s">
        <v>65</v>
      </c>
      <c r="H27" s="96">
        <v>460.29</v>
      </c>
      <c r="I27" s="75">
        <v>23.37</v>
      </c>
      <c r="J27" s="97">
        <f t="shared" si="1"/>
        <v>483.66</v>
      </c>
    </row>
    <row r="28" spans="1:10" ht="12.95" customHeight="1">
      <c r="A28" s="126"/>
      <c r="B28" s="99" t="s">
        <v>70</v>
      </c>
      <c r="C28" s="93"/>
      <c r="D28" s="94" t="s">
        <v>67</v>
      </c>
      <c r="E28" s="104"/>
      <c r="F28" s="104">
        <v>4116</v>
      </c>
      <c r="G28" s="94" t="s">
        <v>84</v>
      </c>
      <c r="H28" s="96">
        <v>3016.95</v>
      </c>
      <c r="I28" s="75">
        <v>533.7</v>
      </c>
      <c r="J28" s="97">
        <f t="shared" si="1"/>
        <v>3550.6499999999996</v>
      </c>
    </row>
    <row r="29" spans="1:10" ht="12.95" customHeight="1">
      <c r="A29" s="126"/>
      <c r="B29" s="99" t="s">
        <v>69</v>
      </c>
      <c r="C29" s="93"/>
      <c r="D29" s="94" t="s">
        <v>67</v>
      </c>
      <c r="E29" s="104">
        <v>4350</v>
      </c>
      <c r="F29" s="104">
        <v>5336</v>
      </c>
      <c r="G29" s="94" t="s">
        <v>84</v>
      </c>
      <c r="H29" s="96">
        <v>3016.95</v>
      </c>
      <c r="I29" s="75">
        <v>533.7</v>
      </c>
      <c r="J29" s="97">
        <f t="shared" si="1"/>
        <v>3550.6499999999996</v>
      </c>
    </row>
    <row r="30" spans="1:10" ht="12.95" customHeight="1">
      <c r="A30" s="126"/>
      <c r="B30" s="99" t="s">
        <v>82</v>
      </c>
      <c r="C30" s="93"/>
      <c r="D30" s="94" t="s">
        <v>67</v>
      </c>
      <c r="E30" s="104"/>
      <c r="F30" s="104">
        <v>4116</v>
      </c>
      <c r="G30" s="94" t="s">
        <v>85</v>
      </c>
      <c r="H30" s="96">
        <v>307.93</v>
      </c>
      <c r="I30" s="75">
        <v>52.95</v>
      </c>
      <c r="J30" s="97">
        <f t="shared" si="1"/>
        <v>360.88</v>
      </c>
    </row>
    <row r="31" spans="1:10" ht="12.95" customHeight="1">
      <c r="A31" s="126"/>
      <c r="B31" s="99" t="s">
        <v>83</v>
      </c>
      <c r="C31" s="93"/>
      <c r="D31" s="94" t="s">
        <v>67</v>
      </c>
      <c r="E31" s="104">
        <v>4359</v>
      </c>
      <c r="F31" s="104">
        <v>5336</v>
      </c>
      <c r="G31" s="94" t="s">
        <v>85</v>
      </c>
      <c r="H31" s="96">
        <v>307.93</v>
      </c>
      <c r="I31" s="75">
        <v>52.95</v>
      </c>
      <c r="J31" s="97">
        <f t="shared" si="1"/>
        <v>360.88</v>
      </c>
    </row>
    <row r="32" spans="1:10" ht="12.95" customHeight="1">
      <c r="A32" s="126"/>
      <c r="B32" s="99" t="s">
        <v>87</v>
      </c>
      <c r="C32" s="93"/>
      <c r="D32" s="94" t="s">
        <v>67</v>
      </c>
      <c r="E32" s="104"/>
      <c r="F32" s="104">
        <v>4116</v>
      </c>
      <c r="G32" s="94" t="s">
        <v>86</v>
      </c>
      <c r="H32" s="96">
        <v>1359.28</v>
      </c>
      <c r="I32" s="75">
        <v>256.31</v>
      </c>
      <c r="J32" s="97">
        <f t="shared" si="1"/>
        <v>1615.59</v>
      </c>
    </row>
    <row r="33" spans="1:10" ht="12.95" customHeight="1">
      <c r="A33" s="126"/>
      <c r="B33" s="99" t="s">
        <v>88</v>
      </c>
      <c r="C33" s="93"/>
      <c r="D33" s="94" t="s">
        <v>67</v>
      </c>
      <c r="E33" s="104">
        <v>4357</v>
      </c>
      <c r="F33" s="104">
        <v>5336</v>
      </c>
      <c r="G33" s="94" t="s">
        <v>86</v>
      </c>
      <c r="H33" s="96">
        <v>1359.28</v>
      </c>
      <c r="I33" s="75">
        <v>256.31</v>
      </c>
      <c r="J33" s="97">
        <f t="shared" si="1"/>
        <v>1615.59</v>
      </c>
    </row>
    <row r="34" spans="1:10" ht="12.95" customHeight="1">
      <c r="A34" s="126"/>
      <c r="B34" s="99" t="s">
        <v>90</v>
      </c>
      <c r="C34" s="93"/>
      <c r="D34" s="94" t="s">
        <v>67</v>
      </c>
      <c r="E34" s="95"/>
      <c r="F34" s="95">
        <v>4116</v>
      </c>
      <c r="G34" s="94" t="s">
        <v>89</v>
      </c>
      <c r="H34" s="96">
        <v>124.92</v>
      </c>
      <c r="I34" s="75">
        <v>73.42</v>
      </c>
      <c r="J34" s="97">
        <f t="shared" si="1"/>
        <v>198.34</v>
      </c>
    </row>
    <row r="35" spans="1:10" ht="12.95" customHeight="1">
      <c r="A35" s="127"/>
      <c r="B35" s="99" t="s">
        <v>91</v>
      </c>
      <c r="C35" s="93"/>
      <c r="D35" s="94" t="s">
        <v>67</v>
      </c>
      <c r="E35" s="95">
        <v>4356</v>
      </c>
      <c r="F35" s="95">
        <v>5336</v>
      </c>
      <c r="G35" s="94" t="s">
        <v>89</v>
      </c>
      <c r="H35" s="96">
        <v>124.92</v>
      </c>
      <c r="I35" s="75">
        <v>73.42</v>
      </c>
      <c r="J35" s="97">
        <f t="shared" si="1"/>
        <v>198.34</v>
      </c>
    </row>
    <row r="36" spans="1:10" ht="12.95" customHeight="1">
      <c r="A36" s="125" t="s">
        <v>77</v>
      </c>
      <c r="B36" s="99" t="s">
        <v>109</v>
      </c>
      <c r="C36" s="93"/>
      <c r="D36" s="94" t="s">
        <v>73</v>
      </c>
      <c r="E36" s="95"/>
      <c r="F36" s="95">
        <v>4116</v>
      </c>
      <c r="G36" s="94" t="s">
        <v>74</v>
      </c>
      <c r="H36" s="96">
        <v>4845</v>
      </c>
      <c r="I36" s="75">
        <v>694.97</v>
      </c>
      <c r="J36" s="97">
        <f t="shared" si="1"/>
        <v>5539.97</v>
      </c>
    </row>
    <row r="37" spans="1:10" ht="12.75" customHeight="1">
      <c r="A37" s="126"/>
      <c r="B37" s="99" t="s">
        <v>110</v>
      </c>
      <c r="C37" s="93"/>
      <c r="D37" s="94" t="s">
        <v>73</v>
      </c>
      <c r="E37" s="95">
        <v>4329</v>
      </c>
      <c r="F37" s="95">
        <v>5011</v>
      </c>
      <c r="G37" s="94" t="s">
        <v>74</v>
      </c>
      <c r="H37" s="96">
        <v>3485</v>
      </c>
      <c r="I37" s="75">
        <v>518.64</v>
      </c>
      <c r="J37" s="97">
        <f t="shared" si="1"/>
        <v>4003.64</v>
      </c>
    </row>
    <row r="38" spans="1:10" ht="12.75" customHeight="1">
      <c r="A38" s="126"/>
      <c r="B38" s="99" t="s">
        <v>111</v>
      </c>
      <c r="C38" s="93"/>
      <c r="D38" s="94" t="s">
        <v>73</v>
      </c>
      <c r="E38" s="95">
        <v>4329</v>
      </c>
      <c r="F38" s="95">
        <v>5031</v>
      </c>
      <c r="G38" s="94" t="s">
        <v>74</v>
      </c>
      <c r="H38" s="96">
        <v>872</v>
      </c>
      <c r="I38" s="75">
        <v>129.65</v>
      </c>
      <c r="J38" s="97">
        <f t="shared" si="1"/>
        <v>1001.65</v>
      </c>
    </row>
    <row r="39" spans="1:10" ht="12.75" customHeight="1">
      <c r="A39" s="127"/>
      <c r="B39" s="99" t="s">
        <v>112</v>
      </c>
      <c r="C39" s="93"/>
      <c r="D39" s="94" t="s">
        <v>73</v>
      </c>
      <c r="E39" s="95">
        <v>4329</v>
      </c>
      <c r="F39" s="95">
        <v>5032</v>
      </c>
      <c r="G39" s="94" t="s">
        <v>74</v>
      </c>
      <c r="H39" s="96">
        <v>314</v>
      </c>
      <c r="I39" s="75">
        <v>46.68</v>
      </c>
      <c r="J39" s="97">
        <f t="shared" si="1"/>
        <v>360.68</v>
      </c>
    </row>
    <row r="40" spans="1:10" ht="12.75" customHeight="1">
      <c r="A40" s="125" t="s">
        <v>103</v>
      </c>
      <c r="B40" s="101" t="s">
        <v>174</v>
      </c>
      <c r="C40" s="109" t="s">
        <v>35</v>
      </c>
      <c r="D40" s="102" t="s">
        <v>104</v>
      </c>
      <c r="E40" s="110"/>
      <c r="F40" s="110">
        <v>4122</v>
      </c>
      <c r="G40" s="102" t="s">
        <v>105</v>
      </c>
      <c r="H40" s="111">
        <v>0</v>
      </c>
      <c r="I40" s="112">
        <v>13.12</v>
      </c>
      <c r="J40" s="113">
        <f t="shared" si="1"/>
        <v>13.12</v>
      </c>
    </row>
    <row r="41" spans="1:10" ht="12.75" customHeight="1">
      <c r="A41" s="126"/>
      <c r="B41" s="101" t="s">
        <v>175</v>
      </c>
      <c r="C41" s="109" t="s">
        <v>35</v>
      </c>
      <c r="D41" s="102" t="s">
        <v>104</v>
      </c>
      <c r="E41" s="110">
        <v>6171</v>
      </c>
      <c r="F41" s="110">
        <v>5137</v>
      </c>
      <c r="G41" s="102" t="s">
        <v>105</v>
      </c>
      <c r="H41" s="111">
        <v>0</v>
      </c>
      <c r="I41" s="112">
        <v>13.12</v>
      </c>
      <c r="J41" s="113">
        <f t="shared" si="1"/>
        <v>13.12</v>
      </c>
    </row>
    <row r="42" spans="1:10" ht="12.75" customHeight="1">
      <c r="A42" s="126"/>
      <c r="B42" s="101" t="s">
        <v>106</v>
      </c>
      <c r="C42" s="109" t="s">
        <v>35</v>
      </c>
      <c r="D42" s="102" t="s">
        <v>107</v>
      </c>
      <c r="E42" s="110"/>
      <c r="F42" s="110">
        <v>4122</v>
      </c>
      <c r="G42" s="102" t="s">
        <v>105</v>
      </c>
      <c r="H42" s="111">
        <v>0</v>
      </c>
      <c r="I42" s="112">
        <v>223.04</v>
      </c>
      <c r="J42" s="113">
        <f t="shared" si="1"/>
        <v>223.04</v>
      </c>
    </row>
    <row r="43" spans="1:10" ht="12.75" customHeight="1">
      <c r="A43" s="126"/>
      <c r="B43" s="101" t="s">
        <v>113</v>
      </c>
      <c r="C43" s="109" t="s">
        <v>35</v>
      </c>
      <c r="D43" s="102" t="s">
        <v>108</v>
      </c>
      <c r="E43" s="110"/>
      <c r="F43" s="110">
        <v>4122</v>
      </c>
      <c r="G43" s="102" t="s">
        <v>105</v>
      </c>
      <c r="H43" s="111">
        <v>0</v>
      </c>
      <c r="I43" s="112">
        <v>26.24</v>
      </c>
      <c r="J43" s="113">
        <f t="shared" si="1"/>
        <v>26.24</v>
      </c>
    </row>
    <row r="44" spans="1:10" ht="12.75" customHeight="1">
      <c r="A44" s="126"/>
      <c r="B44" s="101" t="s">
        <v>114</v>
      </c>
      <c r="C44" s="109" t="s">
        <v>35</v>
      </c>
      <c r="D44" s="102" t="s">
        <v>107</v>
      </c>
      <c r="E44" s="110">
        <v>3113</v>
      </c>
      <c r="F44" s="110">
        <v>5169</v>
      </c>
      <c r="G44" s="102" t="s">
        <v>105</v>
      </c>
      <c r="H44" s="111">
        <v>0</v>
      </c>
      <c r="I44" s="112">
        <v>223.04</v>
      </c>
      <c r="J44" s="113">
        <f t="shared" si="1"/>
        <v>223.04</v>
      </c>
    </row>
    <row r="45" spans="1:10" ht="12.75" customHeight="1">
      <c r="A45" s="127"/>
      <c r="B45" s="101" t="s">
        <v>114</v>
      </c>
      <c r="C45" s="109" t="s">
        <v>35</v>
      </c>
      <c r="D45" s="102" t="s">
        <v>108</v>
      </c>
      <c r="E45" s="110">
        <v>3113</v>
      </c>
      <c r="F45" s="110">
        <v>5169</v>
      </c>
      <c r="G45" s="102" t="s">
        <v>105</v>
      </c>
      <c r="H45" s="111">
        <v>0</v>
      </c>
      <c r="I45" s="112">
        <v>26.24</v>
      </c>
      <c r="J45" s="113">
        <f t="shared" si="1"/>
        <v>26.24</v>
      </c>
    </row>
    <row r="46" spans="1:10" ht="12.75" customHeight="1">
      <c r="A46" s="125" t="s">
        <v>143</v>
      </c>
      <c r="B46" s="98" t="s">
        <v>170</v>
      </c>
      <c r="C46" s="44"/>
      <c r="D46" s="38"/>
      <c r="E46" s="120"/>
      <c r="F46" s="120">
        <v>1334</v>
      </c>
      <c r="G46" s="38"/>
      <c r="H46" s="43">
        <v>110</v>
      </c>
      <c r="I46" s="66">
        <v>80.53</v>
      </c>
      <c r="J46" s="41">
        <f t="shared" si="1"/>
        <v>190.53</v>
      </c>
    </row>
    <row r="47" spans="1:10" ht="12.75" customHeight="1">
      <c r="A47" s="127"/>
      <c r="B47" s="98" t="s">
        <v>171</v>
      </c>
      <c r="C47" s="44"/>
      <c r="D47" s="38" t="s">
        <v>142</v>
      </c>
      <c r="E47" s="120"/>
      <c r="F47" s="120">
        <v>4116</v>
      </c>
      <c r="G47" s="38" t="s">
        <v>141</v>
      </c>
      <c r="H47" s="43">
        <v>96.6</v>
      </c>
      <c r="I47" s="66">
        <v>-80.53</v>
      </c>
      <c r="J47" s="41">
        <f t="shared" si="1"/>
        <v>16.069999999999993</v>
      </c>
    </row>
    <row r="48" spans="1:10" ht="12.75" customHeight="1">
      <c r="A48" s="125" t="s">
        <v>168</v>
      </c>
      <c r="B48" s="98" t="s">
        <v>172</v>
      </c>
      <c r="C48" s="44"/>
      <c r="D48" s="38"/>
      <c r="E48" s="120">
        <v>4350</v>
      </c>
      <c r="F48" s="120">
        <v>2122</v>
      </c>
      <c r="G48" s="38" t="s">
        <v>169</v>
      </c>
      <c r="H48" s="43">
        <v>700</v>
      </c>
      <c r="I48" s="66">
        <v>385</v>
      </c>
      <c r="J48" s="41">
        <f t="shared" si="1"/>
        <v>1085</v>
      </c>
    </row>
    <row r="49" spans="1:10" ht="12.75" customHeight="1">
      <c r="A49" s="127"/>
      <c r="B49" s="98" t="s">
        <v>173</v>
      </c>
      <c r="C49" s="44"/>
      <c r="D49" s="38"/>
      <c r="E49" s="120">
        <v>4350</v>
      </c>
      <c r="F49" s="120">
        <v>5171</v>
      </c>
      <c r="G49" s="38" t="s">
        <v>169</v>
      </c>
      <c r="H49" s="43">
        <v>700</v>
      </c>
      <c r="I49" s="66">
        <v>385</v>
      </c>
      <c r="J49" s="41">
        <f t="shared" si="1"/>
        <v>1085</v>
      </c>
    </row>
    <row r="50" spans="1:10" ht="12.75" customHeight="1">
      <c r="A50" s="15"/>
      <c r="B50" s="67"/>
      <c r="C50" s="65"/>
      <c r="D50" s="65"/>
      <c r="E50" s="131" t="s">
        <v>14</v>
      </c>
      <c r="F50" s="131"/>
      <c r="G50" s="131"/>
      <c r="H50" s="64">
        <f>H5+H7+H9+H11+H13+H15+H17+H18+H20+H22+H24+H26+H28+H30+H32+H34+H36+H40+H42+H43+H46+H47+H48</f>
        <v>14301.19</v>
      </c>
      <c r="I50" s="64">
        <f aca="true" t="shared" si="2" ref="I50:J50">I5+I7+I9+I11+I13+I15+I17+I18+I20+I22+I24+I26+I28+I30+I32+I34+I36+I40+I42+I43+I46+I47+I48</f>
        <v>6510.7699999999995</v>
      </c>
      <c r="J50" s="64">
        <f t="shared" si="2"/>
        <v>20811.96</v>
      </c>
    </row>
    <row r="51" spans="1:10" ht="12.75" customHeight="1">
      <c r="A51" s="15"/>
      <c r="B51" s="68" t="s">
        <v>32</v>
      </c>
      <c r="C51" s="65"/>
      <c r="D51" s="65"/>
      <c r="E51" s="143" t="s">
        <v>15</v>
      </c>
      <c r="F51" s="143"/>
      <c r="G51" s="143"/>
      <c r="H51" s="64">
        <f>H6+H8+H10+H12+H14+H16+H19+H21+H23+H25+H27+H29+H31+H33+H35+H37+H38+H39+H41+H44+H45+H49</f>
        <v>15709.59</v>
      </c>
      <c r="I51" s="64">
        <f aca="true" t="shared" si="3" ref="I51:J51">I6+I8+I10+I12+I14+I16+I19+I21+I23+I25+I27+I29+I31+I33+I35+I37+I38+I39+I41+I44+I45+I49</f>
        <v>6510.7699999999995</v>
      </c>
      <c r="J51" s="64">
        <f t="shared" si="3"/>
        <v>22220.36</v>
      </c>
    </row>
    <row r="52" spans="1:10" ht="12.75" customHeight="1">
      <c r="A52" s="15"/>
      <c r="B52" s="69"/>
      <c r="C52" s="65"/>
      <c r="D52" s="65"/>
      <c r="E52" s="143" t="s">
        <v>16</v>
      </c>
      <c r="F52" s="143"/>
      <c r="G52" s="143"/>
      <c r="H52" s="64">
        <v>0</v>
      </c>
      <c r="I52" s="64">
        <v>0</v>
      </c>
      <c r="J52" s="64">
        <v>0</v>
      </c>
    </row>
    <row r="53" spans="1:10" ht="12.75" customHeight="1">
      <c r="A53" s="17"/>
      <c r="B53" s="49"/>
      <c r="C53" s="70"/>
      <c r="D53" s="70"/>
      <c r="E53" s="143" t="s">
        <v>17</v>
      </c>
      <c r="F53" s="143"/>
      <c r="G53" s="143"/>
      <c r="H53" s="45">
        <f>H50-H51-H52</f>
        <v>-1408.3999999999996</v>
      </c>
      <c r="I53" s="45">
        <f aca="true" t="shared" si="4" ref="I53:J53">I50-I51-I52</f>
        <v>0</v>
      </c>
      <c r="J53" s="45">
        <f t="shared" si="4"/>
        <v>-1408.4000000000015</v>
      </c>
    </row>
    <row r="54" spans="1:10" ht="12.75" customHeight="1">
      <c r="A54" s="20" t="s">
        <v>18</v>
      </c>
      <c r="B54" s="49"/>
      <c r="C54" s="70"/>
      <c r="D54" s="70"/>
      <c r="E54" s="71"/>
      <c r="F54" s="49"/>
      <c r="G54" s="49"/>
      <c r="H54" s="72"/>
      <c r="I54" s="72"/>
      <c r="J54" s="73"/>
    </row>
    <row r="55" spans="1:10" ht="12.75" customHeight="1">
      <c r="A55" s="122" t="s">
        <v>13</v>
      </c>
      <c r="B55" s="39" t="s">
        <v>182</v>
      </c>
      <c r="C55" s="105"/>
      <c r="D55" s="77"/>
      <c r="E55" s="77">
        <v>4399</v>
      </c>
      <c r="F55" s="77">
        <v>5222</v>
      </c>
      <c r="G55" s="38" t="s">
        <v>75</v>
      </c>
      <c r="H55" s="41">
        <v>80</v>
      </c>
      <c r="I55" s="41">
        <v>-65</v>
      </c>
      <c r="J55" s="43">
        <f aca="true" t="shared" si="5" ref="J55:J87">H55+I55</f>
        <v>15</v>
      </c>
    </row>
    <row r="56" spans="1:10" ht="12.75" customHeight="1">
      <c r="A56" s="123"/>
      <c r="B56" s="101" t="s">
        <v>78</v>
      </c>
      <c r="C56" s="80" t="s">
        <v>35</v>
      </c>
      <c r="D56" s="82"/>
      <c r="E56" s="82">
        <v>3522</v>
      </c>
      <c r="F56" s="82">
        <v>5223</v>
      </c>
      <c r="G56" s="102" t="s">
        <v>76</v>
      </c>
      <c r="H56" s="85">
        <v>0</v>
      </c>
      <c r="I56" s="85">
        <v>20</v>
      </c>
      <c r="J56" s="83">
        <f t="shared" si="5"/>
        <v>20</v>
      </c>
    </row>
    <row r="57" spans="1:10" ht="12.75" customHeight="1">
      <c r="A57" s="124"/>
      <c r="B57" s="101" t="s">
        <v>79</v>
      </c>
      <c r="C57" s="80" t="s">
        <v>35</v>
      </c>
      <c r="D57" s="82"/>
      <c r="E57" s="82">
        <v>4379</v>
      </c>
      <c r="F57" s="82">
        <v>5221</v>
      </c>
      <c r="G57" s="102" t="s">
        <v>80</v>
      </c>
      <c r="H57" s="83">
        <v>0</v>
      </c>
      <c r="I57" s="83">
        <v>45</v>
      </c>
      <c r="J57" s="83">
        <f t="shared" si="5"/>
        <v>45</v>
      </c>
    </row>
    <row r="58" spans="1:10" ht="12.75" customHeight="1">
      <c r="A58" s="128" t="s">
        <v>51</v>
      </c>
      <c r="B58" s="98" t="s">
        <v>92</v>
      </c>
      <c r="C58" s="44"/>
      <c r="D58" s="77">
        <v>13011</v>
      </c>
      <c r="E58" s="77">
        <v>4329</v>
      </c>
      <c r="F58" s="77">
        <v>5136</v>
      </c>
      <c r="G58" s="38" t="s">
        <v>74</v>
      </c>
      <c r="H58" s="43">
        <v>3</v>
      </c>
      <c r="I58" s="43">
        <v>0.94</v>
      </c>
      <c r="J58" s="43">
        <f t="shared" si="5"/>
        <v>3.94</v>
      </c>
    </row>
    <row r="59" spans="1:10" ht="12.75" customHeight="1">
      <c r="A59" s="128"/>
      <c r="B59" s="98" t="s">
        <v>94</v>
      </c>
      <c r="C59" s="44"/>
      <c r="D59" s="77">
        <v>13011</v>
      </c>
      <c r="E59" s="77">
        <v>4329</v>
      </c>
      <c r="F59" s="77">
        <v>5139</v>
      </c>
      <c r="G59" s="38" t="s">
        <v>74</v>
      </c>
      <c r="H59" s="43">
        <v>1</v>
      </c>
      <c r="I59" s="43">
        <v>-0.52</v>
      </c>
      <c r="J59" s="43">
        <f t="shared" si="5"/>
        <v>0.48</v>
      </c>
    </row>
    <row r="60" spans="1:10" ht="12.75" customHeight="1">
      <c r="A60" s="128"/>
      <c r="B60" s="98" t="s">
        <v>93</v>
      </c>
      <c r="C60" s="44"/>
      <c r="D60" s="77">
        <v>13011</v>
      </c>
      <c r="E60" s="77">
        <v>4329</v>
      </c>
      <c r="F60" s="77">
        <v>5172</v>
      </c>
      <c r="G60" s="38" t="s">
        <v>74</v>
      </c>
      <c r="H60" s="43">
        <v>4</v>
      </c>
      <c r="I60" s="43">
        <v>-0.42</v>
      </c>
      <c r="J60" s="43">
        <f t="shared" si="5"/>
        <v>3.58</v>
      </c>
    </row>
    <row r="61" spans="1:10" ht="12.75" customHeight="1">
      <c r="A61" s="122" t="s">
        <v>52</v>
      </c>
      <c r="B61" s="98" t="s">
        <v>95</v>
      </c>
      <c r="C61" s="44"/>
      <c r="D61" s="107"/>
      <c r="E61" s="107">
        <v>2223</v>
      </c>
      <c r="F61" s="107">
        <v>5169</v>
      </c>
      <c r="G61" s="38" t="s">
        <v>96</v>
      </c>
      <c r="H61" s="43">
        <v>50</v>
      </c>
      <c r="I61" s="43">
        <v>-20</v>
      </c>
      <c r="J61" s="96">
        <f t="shared" si="5"/>
        <v>30</v>
      </c>
    </row>
    <row r="62" spans="1:10" ht="12.75" customHeight="1">
      <c r="A62" s="123"/>
      <c r="B62" s="98" t="s">
        <v>98</v>
      </c>
      <c r="C62" s="44"/>
      <c r="D62" s="107"/>
      <c r="E62" s="107">
        <v>2223</v>
      </c>
      <c r="F62" s="107">
        <v>5175</v>
      </c>
      <c r="G62" s="38" t="s">
        <v>97</v>
      </c>
      <c r="H62" s="43">
        <v>8</v>
      </c>
      <c r="I62" s="43">
        <v>10</v>
      </c>
      <c r="J62" s="96">
        <f t="shared" si="5"/>
        <v>18</v>
      </c>
    </row>
    <row r="63" spans="1:10" ht="12.75" customHeight="1">
      <c r="A63" s="123"/>
      <c r="B63" s="98" t="s">
        <v>99</v>
      </c>
      <c r="C63" s="44"/>
      <c r="D63" s="107"/>
      <c r="E63" s="107">
        <v>2223</v>
      </c>
      <c r="F63" s="107">
        <v>5194</v>
      </c>
      <c r="G63" s="38" t="s">
        <v>97</v>
      </c>
      <c r="H63" s="43">
        <v>30</v>
      </c>
      <c r="I63" s="43">
        <v>10</v>
      </c>
      <c r="J63" s="96">
        <f t="shared" si="5"/>
        <v>40</v>
      </c>
    </row>
    <row r="64" spans="1:10" ht="12.75" customHeight="1">
      <c r="A64" s="122" t="s">
        <v>55</v>
      </c>
      <c r="B64" s="98" t="s">
        <v>100</v>
      </c>
      <c r="C64" s="44"/>
      <c r="D64" s="107"/>
      <c r="E64" s="107">
        <v>3429</v>
      </c>
      <c r="F64" s="107">
        <v>5171</v>
      </c>
      <c r="G64" s="38" t="s">
        <v>101</v>
      </c>
      <c r="H64" s="43">
        <v>820</v>
      </c>
      <c r="I64" s="43">
        <v>-200</v>
      </c>
      <c r="J64" s="96">
        <f t="shared" si="5"/>
        <v>620</v>
      </c>
    </row>
    <row r="65" spans="1:10" ht="12.75" customHeight="1">
      <c r="A65" s="124"/>
      <c r="B65" s="98" t="s">
        <v>122</v>
      </c>
      <c r="C65" s="44"/>
      <c r="D65" s="107"/>
      <c r="E65" s="107">
        <v>3412</v>
      </c>
      <c r="F65" s="107">
        <v>5171</v>
      </c>
      <c r="G65" s="38" t="s">
        <v>102</v>
      </c>
      <c r="H65" s="43">
        <v>300</v>
      </c>
      <c r="I65" s="43">
        <v>200</v>
      </c>
      <c r="J65" s="96">
        <f t="shared" si="5"/>
        <v>500</v>
      </c>
    </row>
    <row r="66" spans="1:10" ht="12.75" customHeight="1">
      <c r="A66" s="122" t="s">
        <v>59</v>
      </c>
      <c r="B66" s="98" t="s">
        <v>115</v>
      </c>
      <c r="C66" s="44"/>
      <c r="D66" s="108"/>
      <c r="E66" s="108">
        <v>3419</v>
      </c>
      <c r="F66" s="108">
        <v>5222</v>
      </c>
      <c r="G66" s="38" t="s">
        <v>116</v>
      </c>
      <c r="H66" s="43">
        <v>300</v>
      </c>
      <c r="I66" s="43">
        <v>-300</v>
      </c>
      <c r="J66" s="96">
        <f t="shared" si="5"/>
        <v>0</v>
      </c>
    </row>
    <row r="67" spans="1:10" ht="12.75" customHeight="1">
      <c r="A67" s="123"/>
      <c r="B67" s="79" t="s">
        <v>118</v>
      </c>
      <c r="C67" s="80" t="s">
        <v>35</v>
      </c>
      <c r="D67" s="82"/>
      <c r="E67" s="82">
        <v>3419</v>
      </c>
      <c r="F67" s="82">
        <v>5222</v>
      </c>
      <c r="G67" s="81" t="s">
        <v>117</v>
      </c>
      <c r="H67" s="83">
        <v>0</v>
      </c>
      <c r="I67" s="83">
        <v>300</v>
      </c>
      <c r="J67" s="111">
        <f t="shared" si="5"/>
        <v>300</v>
      </c>
    </row>
    <row r="68" spans="1:10" ht="12.75" customHeight="1">
      <c r="A68" s="123"/>
      <c r="B68" s="98" t="s">
        <v>181</v>
      </c>
      <c r="C68" s="44"/>
      <c r="D68" s="108"/>
      <c r="E68" s="108">
        <v>3419</v>
      </c>
      <c r="F68" s="108">
        <v>5222</v>
      </c>
      <c r="G68" s="38" t="s">
        <v>117</v>
      </c>
      <c r="H68" s="43">
        <v>300</v>
      </c>
      <c r="I68" s="43">
        <v>-20</v>
      </c>
      <c r="J68" s="96">
        <f t="shared" si="5"/>
        <v>280</v>
      </c>
    </row>
    <row r="69" spans="1:10" ht="12.75" customHeight="1">
      <c r="A69" s="123"/>
      <c r="B69" s="98" t="s">
        <v>125</v>
      </c>
      <c r="C69" s="44"/>
      <c r="D69" s="108"/>
      <c r="E69" s="108">
        <v>3419</v>
      </c>
      <c r="F69" s="108">
        <v>5222</v>
      </c>
      <c r="G69" s="38" t="s">
        <v>119</v>
      </c>
      <c r="H69" s="43">
        <v>4280.2</v>
      </c>
      <c r="I69" s="43">
        <v>20</v>
      </c>
      <c r="J69" s="96">
        <f t="shared" si="5"/>
        <v>4300.2</v>
      </c>
    </row>
    <row r="70" spans="1:10" ht="12.75" customHeight="1">
      <c r="A70" s="123"/>
      <c r="B70" s="98" t="s">
        <v>124</v>
      </c>
      <c r="C70" s="44"/>
      <c r="D70" s="108"/>
      <c r="E70" s="108">
        <v>6112</v>
      </c>
      <c r="F70" s="108">
        <v>5901</v>
      </c>
      <c r="G70" s="38" t="s">
        <v>120</v>
      </c>
      <c r="H70" s="43">
        <v>182.29</v>
      </c>
      <c r="I70" s="43">
        <v>-10</v>
      </c>
      <c r="J70" s="96">
        <f t="shared" si="5"/>
        <v>172.29</v>
      </c>
    </row>
    <row r="71" spans="1:10" ht="12.75" customHeight="1">
      <c r="A71" s="123"/>
      <c r="B71" s="79" t="s">
        <v>123</v>
      </c>
      <c r="C71" s="80" t="s">
        <v>35</v>
      </c>
      <c r="D71" s="82"/>
      <c r="E71" s="82">
        <v>3419</v>
      </c>
      <c r="F71" s="82">
        <v>5222</v>
      </c>
      <c r="G71" s="81" t="s">
        <v>121</v>
      </c>
      <c r="H71" s="85">
        <v>0</v>
      </c>
      <c r="I71" s="85">
        <v>10</v>
      </c>
      <c r="J71" s="83">
        <f t="shared" si="5"/>
        <v>10</v>
      </c>
    </row>
    <row r="72" spans="1:10" ht="12.75" customHeight="1">
      <c r="A72" s="123"/>
      <c r="B72" s="98" t="s">
        <v>180</v>
      </c>
      <c r="C72" s="77"/>
      <c r="D72" s="77"/>
      <c r="E72" s="108">
        <v>3419</v>
      </c>
      <c r="F72" s="108">
        <v>5222</v>
      </c>
      <c r="G72" s="38" t="s">
        <v>117</v>
      </c>
      <c r="H72" s="41">
        <v>280</v>
      </c>
      <c r="I72" s="41">
        <v>-20</v>
      </c>
      <c r="J72" s="43">
        <f t="shared" si="5"/>
        <v>260</v>
      </c>
    </row>
    <row r="73" spans="1:10" ht="12.75" customHeight="1">
      <c r="A73" s="124"/>
      <c r="B73" s="39" t="s">
        <v>126</v>
      </c>
      <c r="C73" s="108"/>
      <c r="D73" s="108"/>
      <c r="E73" s="108">
        <v>3419</v>
      </c>
      <c r="F73" s="108">
        <v>5222</v>
      </c>
      <c r="G73" s="38" t="s">
        <v>121</v>
      </c>
      <c r="H73" s="41">
        <v>10</v>
      </c>
      <c r="I73" s="41">
        <v>20</v>
      </c>
      <c r="J73" s="43">
        <f t="shared" si="5"/>
        <v>30</v>
      </c>
    </row>
    <row r="74" spans="1:10" ht="12.75" customHeight="1">
      <c r="A74" s="122" t="s">
        <v>60</v>
      </c>
      <c r="B74" s="39" t="s">
        <v>128</v>
      </c>
      <c r="C74" s="114"/>
      <c r="D74" s="114"/>
      <c r="E74" s="114">
        <v>3113</v>
      </c>
      <c r="F74" s="114">
        <v>5901</v>
      </c>
      <c r="G74" s="38"/>
      <c r="H74" s="41">
        <v>1000</v>
      </c>
      <c r="I74" s="41">
        <v>-400</v>
      </c>
      <c r="J74" s="43">
        <f t="shared" si="5"/>
        <v>600</v>
      </c>
    </row>
    <row r="75" spans="1:10" ht="12.75" customHeight="1">
      <c r="A75" s="123"/>
      <c r="B75" s="39" t="s">
        <v>129</v>
      </c>
      <c r="C75" s="114"/>
      <c r="D75" s="114"/>
      <c r="E75" s="114">
        <v>5279</v>
      </c>
      <c r="F75" s="114">
        <v>5169</v>
      </c>
      <c r="G75" s="38"/>
      <c r="H75" s="41">
        <v>190</v>
      </c>
      <c r="I75" s="41">
        <v>-26.15</v>
      </c>
      <c r="J75" s="43">
        <f t="shared" si="5"/>
        <v>163.85</v>
      </c>
    </row>
    <row r="76" spans="1:10" ht="12.75" customHeight="1">
      <c r="A76" s="123"/>
      <c r="B76" s="39" t="s">
        <v>131</v>
      </c>
      <c r="C76" s="114"/>
      <c r="D76" s="114"/>
      <c r="E76" s="114">
        <v>5512</v>
      </c>
      <c r="F76" s="114">
        <v>5139</v>
      </c>
      <c r="G76" s="38" t="s">
        <v>127</v>
      </c>
      <c r="H76" s="41">
        <v>10</v>
      </c>
      <c r="I76" s="41">
        <v>1.45</v>
      </c>
      <c r="J76" s="43">
        <f t="shared" si="5"/>
        <v>11.45</v>
      </c>
    </row>
    <row r="77" spans="1:10" ht="12.75" customHeight="1">
      <c r="A77" s="124"/>
      <c r="B77" s="103" t="s">
        <v>132</v>
      </c>
      <c r="C77" s="80" t="s">
        <v>35</v>
      </c>
      <c r="D77" s="82"/>
      <c r="E77" s="82">
        <v>5512</v>
      </c>
      <c r="F77" s="82">
        <v>5137</v>
      </c>
      <c r="G77" s="81" t="s">
        <v>127</v>
      </c>
      <c r="H77" s="85">
        <v>0</v>
      </c>
      <c r="I77" s="85">
        <v>6.7</v>
      </c>
      <c r="J77" s="83">
        <f t="shared" si="5"/>
        <v>6.7</v>
      </c>
    </row>
    <row r="78" spans="1:10" ht="12.75" customHeight="1">
      <c r="A78" s="122" t="s">
        <v>68</v>
      </c>
      <c r="B78" s="39" t="s">
        <v>133</v>
      </c>
      <c r="C78" s="114"/>
      <c r="D78" s="114"/>
      <c r="E78" s="114">
        <v>6171</v>
      </c>
      <c r="F78" s="114">
        <v>5169</v>
      </c>
      <c r="G78" s="38"/>
      <c r="H78" s="41">
        <v>3310.07</v>
      </c>
      <c r="I78" s="41">
        <v>-8.5</v>
      </c>
      <c r="J78" s="43">
        <f t="shared" si="5"/>
        <v>3301.57</v>
      </c>
    </row>
    <row r="79" spans="1:10" ht="12.75" customHeight="1">
      <c r="A79" s="123"/>
      <c r="B79" s="39" t="s">
        <v>135</v>
      </c>
      <c r="C79" s="115"/>
      <c r="D79" s="115"/>
      <c r="E79" s="115">
        <v>6171</v>
      </c>
      <c r="F79" s="115">
        <v>5123</v>
      </c>
      <c r="G79" s="38"/>
      <c r="H79" s="41">
        <v>4.5</v>
      </c>
      <c r="I79" s="41">
        <v>8.5</v>
      </c>
      <c r="J79" s="43">
        <f t="shared" si="5"/>
        <v>13</v>
      </c>
    </row>
    <row r="80" spans="1:10" ht="12.75" customHeight="1">
      <c r="A80" s="123"/>
      <c r="B80" s="39" t="s">
        <v>134</v>
      </c>
      <c r="C80" s="115"/>
      <c r="D80" s="115"/>
      <c r="E80" s="115">
        <v>6171</v>
      </c>
      <c r="F80" s="115">
        <v>5169</v>
      </c>
      <c r="G80" s="38"/>
      <c r="H80" s="41">
        <v>3301.57</v>
      </c>
      <c r="I80" s="41">
        <v>-12</v>
      </c>
      <c r="J80" s="43">
        <f t="shared" si="5"/>
        <v>3289.57</v>
      </c>
    </row>
    <row r="81" spans="1:10" ht="12.75" customHeight="1">
      <c r="A81" s="124"/>
      <c r="B81" s="39" t="s">
        <v>136</v>
      </c>
      <c r="C81" s="114"/>
      <c r="D81" s="114"/>
      <c r="E81" s="114">
        <v>6171</v>
      </c>
      <c r="F81" s="114">
        <v>5179</v>
      </c>
      <c r="G81" s="38"/>
      <c r="H81" s="41">
        <v>62</v>
      </c>
      <c r="I81" s="41">
        <v>12</v>
      </c>
      <c r="J81" s="43">
        <f t="shared" si="5"/>
        <v>74</v>
      </c>
    </row>
    <row r="82" spans="1:10" ht="12.75" customHeight="1">
      <c r="A82" s="122" t="s">
        <v>77</v>
      </c>
      <c r="B82" s="39" t="s">
        <v>137</v>
      </c>
      <c r="C82" s="108"/>
      <c r="D82" s="108"/>
      <c r="E82" s="118">
        <v>2310</v>
      </c>
      <c r="F82" s="118">
        <v>5169</v>
      </c>
      <c r="G82" s="116">
        <v>4244</v>
      </c>
      <c r="H82" s="41">
        <v>46</v>
      </c>
      <c r="I82" s="41">
        <v>-10</v>
      </c>
      <c r="J82" s="43">
        <f t="shared" si="5"/>
        <v>36</v>
      </c>
    </row>
    <row r="83" spans="1:10" ht="12.75" customHeight="1">
      <c r="A83" s="124"/>
      <c r="B83" s="103" t="s">
        <v>138</v>
      </c>
      <c r="C83" s="80" t="s">
        <v>35</v>
      </c>
      <c r="D83" s="82"/>
      <c r="E83" s="82">
        <v>2310</v>
      </c>
      <c r="F83" s="82">
        <v>5192</v>
      </c>
      <c r="G83" s="82">
        <v>4244</v>
      </c>
      <c r="H83" s="85">
        <v>0</v>
      </c>
      <c r="I83" s="85">
        <v>10</v>
      </c>
      <c r="J83" s="83">
        <f t="shared" si="5"/>
        <v>10</v>
      </c>
    </row>
    <row r="84" spans="1:10" ht="12.75" customHeight="1">
      <c r="A84" s="128" t="s">
        <v>103</v>
      </c>
      <c r="B84" s="39" t="s">
        <v>139</v>
      </c>
      <c r="C84" s="44"/>
      <c r="D84" s="119"/>
      <c r="E84" s="119">
        <v>3421</v>
      </c>
      <c r="F84" s="119">
        <v>5171</v>
      </c>
      <c r="G84" s="119">
        <v>9346</v>
      </c>
      <c r="H84" s="41">
        <v>1400</v>
      </c>
      <c r="I84" s="41">
        <v>-151</v>
      </c>
      <c r="J84" s="43">
        <f t="shared" si="5"/>
        <v>1249</v>
      </c>
    </row>
    <row r="85" spans="1:10" ht="12.75" customHeight="1">
      <c r="A85" s="128"/>
      <c r="B85" s="39" t="s">
        <v>156</v>
      </c>
      <c r="C85" s="44"/>
      <c r="D85" s="119"/>
      <c r="E85" s="119">
        <v>2212</v>
      </c>
      <c r="F85" s="119">
        <v>5171</v>
      </c>
      <c r="G85" s="119">
        <v>2157</v>
      </c>
      <c r="H85" s="41">
        <v>5730</v>
      </c>
      <c r="I85" s="41">
        <v>-1800</v>
      </c>
      <c r="J85" s="43">
        <f t="shared" si="5"/>
        <v>3930</v>
      </c>
    </row>
    <row r="86" spans="1:10" ht="12.75" customHeight="1">
      <c r="A86" s="128"/>
      <c r="B86" s="39" t="s">
        <v>178</v>
      </c>
      <c r="C86" s="44"/>
      <c r="D86" s="119"/>
      <c r="E86" s="119">
        <v>3111</v>
      </c>
      <c r="F86" s="119">
        <v>5171</v>
      </c>
      <c r="G86" s="119">
        <v>7130</v>
      </c>
      <c r="H86" s="41">
        <v>300</v>
      </c>
      <c r="I86" s="41">
        <v>-300</v>
      </c>
      <c r="J86" s="43">
        <f t="shared" si="5"/>
        <v>0</v>
      </c>
    </row>
    <row r="87" spans="1:10" ht="12.75" customHeight="1">
      <c r="A87" s="128"/>
      <c r="B87" s="39" t="s">
        <v>164</v>
      </c>
      <c r="C87" s="44"/>
      <c r="D87" s="120"/>
      <c r="E87" s="120">
        <v>2219</v>
      </c>
      <c r="F87" s="120">
        <v>5171</v>
      </c>
      <c r="G87" s="120">
        <v>2292</v>
      </c>
      <c r="H87" s="41">
        <v>1900</v>
      </c>
      <c r="I87" s="41">
        <v>-259</v>
      </c>
      <c r="J87" s="43">
        <f t="shared" si="5"/>
        <v>1641</v>
      </c>
    </row>
    <row r="88" spans="1:10" ht="12.75" customHeight="1">
      <c r="A88" s="17"/>
      <c r="B88" s="49"/>
      <c r="C88" s="70"/>
      <c r="D88" s="70"/>
      <c r="E88" s="144" t="s">
        <v>19</v>
      </c>
      <c r="F88" s="145"/>
      <c r="G88" s="146"/>
      <c r="H88" s="45">
        <f>SUM(H55:H87)</f>
        <v>23902.629999999997</v>
      </c>
      <c r="I88" s="45">
        <f>SUM(I55:I87)</f>
        <v>-2928</v>
      </c>
      <c r="J88" s="45">
        <f>SUM(J55:J87)</f>
        <v>20974.629999999997</v>
      </c>
    </row>
    <row r="89" spans="1:10" ht="12.75" customHeight="1">
      <c r="A89" s="22" t="s">
        <v>20</v>
      </c>
      <c r="B89" s="49"/>
      <c r="C89" s="70"/>
      <c r="D89" s="70"/>
      <c r="E89" s="71"/>
      <c r="F89" s="49"/>
      <c r="G89" s="49"/>
      <c r="H89" s="72"/>
      <c r="I89" s="72"/>
      <c r="J89" s="74"/>
    </row>
    <row r="90" spans="1:10" ht="12.75" customHeight="1">
      <c r="A90" s="122" t="s">
        <v>13</v>
      </c>
      <c r="B90" s="103" t="s">
        <v>130</v>
      </c>
      <c r="C90" s="80" t="s">
        <v>35</v>
      </c>
      <c r="D90" s="82"/>
      <c r="E90" s="117">
        <v>5512</v>
      </c>
      <c r="F90" s="82">
        <v>6123</v>
      </c>
      <c r="G90" s="81">
        <v>1119</v>
      </c>
      <c r="H90" s="85">
        <v>0</v>
      </c>
      <c r="I90" s="85">
        <v>229</v>
      </c>
      <c r="J90" s="85">
        <f>H90+I90</f>
        <v>229</v>
      </c>
    </row>
    <row r="91" spans="1:10" ht="12.75" customHeight="1">
      <c r="A91" s="124"/>
      <c r="B91" s="39" t="s">
        <v>144</v>
      </c>
      <c r="C91" s="115"/>
      <c r="D91" s="115"/>
      <c r="E91" s="100">
        <v>5512</v>
      </c>
      <c r="F91" s="115">
        <v>6122</v>
      </c>
      <c r="G91" s="38">
        <v>1119</v>
      </c>
      <c r="H91" s="41">
        <v>30</v>
      </c>
      <c r="I91" s="41">
        <v>189</v>
      </c>
      <c r="J91" s="41">
        <f aca="true" t="shared" si="6" ref="J91:J92">H91+I91</f>
        <v>219</v>
      </c>
    </row>
    <row r="92" spans="1:10" ht="12.75" customHeight="1">
      <c r="A92" s="122" t="s">
        <v>51</v>
      </c>
      <c r="B92" s="39" t="s">
        <v>140</v>
      </c>
      <c r="C92" s="115"/>
      <c r="D92" s="115"/>
      <c r="E92" s="119">
        <v>3421</v>
      </c>
      <c r="F92" s="119">
        <v>6121</v>
      </c>
      <c r="G92" s="119">
        <v>2141</v>
      </c>
      <c r="H92" s="41">
        <v>1500</v>
      </c>
      <c r="I92" s="41">
        <v>151</v>
      </c>
      <c r="J92" s="41">
        <f t="shared" si="6"/>
        <v>1651</v>
      </c>
    </row>
    <row r="93" spans="1:10" ht="12.75" customHeight="1">
      <c r="A93" s="123"/>
      <c r="B93" s="39" t="s">
        <v>149</v>
      </c>
      <c r="C93" s="121"/>
      <c r="D93" s="121"/>
      <c r="E93" s="120">
        <v>2212</v>
      </c>
      <c r="F93" s="120">
        <v>6121</v>
      </c>
      <c r="G93" s="120">
        <v>8230</v>
      </c>
      <c r="H93" s="41">
        <v>2405</v>
      </c>
      <c r="I93" s="41">
        <v>-948</v>
      </c>
      <c r="J93" s="41">
        <f aca="true" t="shared" si="7" ref="J93:J106">H93+I93</f>
        <v>1457</v>
      </c>
    </row>
    <row r="94" spans="1:10" ht="12.75" customHeight="1">
      <c r="A94" s="123"/>
      <c r="B94" s="39" t="s">
        <v>145</v>
      </c>
      <c r="C94" s="115"/>
      <c r="D94" s="115"/>
      <c r="E94" s="120">
        <v>3421</v>
      </c>
      <c r="F94" s="120">
        <v>6121</v>
      </c>
      <c r="G94" s="38" t="s">
        <v>146</v>
      </c>
      <c r="H94" s="41">
        <v>500</v>
      </c>
      <c r="I94" s="41">
        <v>-300</v>
      </c>
      <c r="J94" s="41">
        <f t="shared" si="7"/>
        <v>200</v>
      </c>
    </row>
    <row r="95" spans="1:10" ht="12.75" customHeight="1">
      <c r="A95" s="123"/>
      <c r="B95" s="39" t="s">
        <v>147</v>
      </c>
      <c r="C95" s="120"/>
      <c r="D95" s="120"/>
      <c r="E95" s="120">
        <v>3412</v>
      </c>
      <c r="F95" s="120">
        <v>6121</v>
      </c>
      <c r="G95" s="38" t="s">
        <v>148</v>
      </c>
      <c r="H95" s="41">
        <v>12500</v>
      </c>
      <c r="I95" s="41">
        <v>-1000</v>
      </c>
      <c r="J95" s="41">
        <f t="shared" si="7"/>
        <v>11500</v>
      </c>
    </row>
    <row r="96" spans="1:10" ht="12.75" customHeight="1">
      <c r="A96" s="123"/>
      <c r="B96" s="39" t="s">
        <v>151</v>
      </c>
      <c r="C96" s="120"/>
      <c r="D96" s="120"/>
      <c r="E96" s="120">
        <v>3429</v>
      </c>
      <c r="F96" s="120">
        <v>6121</v>
      </c>
      <c r="G96" s="38" t="s">
        <v>150</v>
      </c>
      <c r="H96" s="41">
        <v>12441</v>
      </c>
      <c r="I96" s="41">
        <v>1700</v>
      </c>
      <c r="J96" s="41">
        <f t="shared" si="7"/>
        <v>14141</v>
      </c>
    </row>
    <row r="97" spans="1:10" ht="12.75" customHeight="1">
      <c r="A97" s="123"/>
      <c r="B97" s="103" t="s">
        <v>152</v>
      </c>
      <c r="C97" s="80" t="s">
        <v>35</v>
      </c>
      <c r="D97" s="82"/>
      <c r="E97" s="82">
        <v>2142</v>
      </c>
      <c r="F97" s="82">
        <v>6121</v>
      </c>
      <c r="G97" s="81" t="s">
        <v>153</v>
      </c>
      <c r="H97" s="85">
        <v>0</v>
      </c>
      <c r="I97" s="85">
        <v>130</v>
      </c>
      <c r="J97" s="85">
        <f t="shared" si="7"/>
        <v>130</v>
      </c>
    </row>
    <row r="98" spans="1:10" ht="12.75" customHeight="1">
      <c r="A98" s="123"/>
      <c r="B98" s="39" t="s">
        <v>154</v>
      </c>
      <c r="C98" s="120"/>
      <c r="D98" s="120"/>
      <c r="E98" s="120">
        <v>5512</v>
      </c>
      <c r="F98" s="120">
        <v>6121</v>
      </c>
      <c r="G98" s="38" t="s">
        <v>155</v>
      </c>
      <c r="H98" s="41">
        <v>80</v>
      </c>
      <c r="I98" s="41">
        <v>418</v>
      </c>
      <c r="J98" s="41">
        <f t="shared" si="7"/>
        <v>498</v>
      </c>
    </row>
    <row r="99" spans="1:10" ht="12.75" customHeight="1">
      <c r="A99" s="123"/>
      <c r="B99" s="39" t="s">
        <v>158</v>
      </c>
      <c r="C99" s="120"/>
      <c r="D99" s="120"/>
      <c r="E99" s="120">
        <v>3611</v>
      </c>
      <c r="F99" s="120">
        <v>6121</v>
      </c>
      <c r="G99" s="120">
        <v>2151</v>
      </c>
      <c r="H99" s="43">
        <v>2440</v>
      </c>
      <c r="I99" s="43">
        <v>-1095</v>
      </c>
      <c r="J99" s="43">
        <f t="shared" si="7"/>
        <v>1345</v>
      </c>
    </row>
    <row r="100" spans="1:10" ht="12.75" customHeight="1">
      <c r="A100" s="123"/>
      <c r="B100" s="39" t="s">
        <v>159</v>
      </c>
      <c r="C100" s="120"/>
      <c r="D100" s="120"/>
      <c r="E100" s="120">
        <v>5311</v>
      </c>
      <c r="F100" s="120">
        <v>6122</v>
      </c>
      <c r="G100" s="38" t="s">
        <v>157</v>
      </c>
      <c r="H100" s="43">
        <v>480</v>
      </c>
      <c r="I100" s="43">
        <v>395</v>
      </c>
      <c r="J100" s="43">
        <f t="shared" si="7"/>
        <v>875</v>
      </c>
    </row>
    <row r="101" spans="1:10" ht="12.75" customHeight="1">
      <c r="A101" s="123"/>
      <c r="B101" s="39" t="s">
        <v>160</v>
      </c>
      <c r="C101" s="115"/>
      <c r="D101" s="115"/>
      <c r="E101" s="120">
        <v>3639</v>
      </c>
      <c r="F101" s="120">
        <v>6121</v>
      </c>
      <c r="G101" s="120">
        <v>2273</v>
      </c>
      <c r="H101" s="43">
        <v>3500</v>
      </c>
      <c r="I101" s="43">
        <v>2500</v>
      </c>
      <c r="J101" s="43">
        <f t="shared" si="7"/>
        <v>6000</v>
      </c>
    </row>
    <row r="102" spans="1:10" ht="12.75" customHeight="1">
      <c r="A102" s="123"/>
      <c r="B102" s="39" t="s">
        <v>161</v>
      </c>
      <c r="C102" s="120"/>
      <c r="D102" s="120"/>
      <c r="E102" s="120">
        <v>2212</v>
      </c>
      <c r="F102" s="120">
        <v>6121</v>
      </c>
      <c r="G102" s="120">
        <v>2280</v>
      </c>
      <c r="H102" s="43">
        <v>1415</v>
      </c>
      <c r="I102" s="43">
        <v>-200</v>
      </c>
      <c r="J102" s="43">
        <f t="shared" si="7"/>
        <v>1215</v>
      </c>
    </row>
    <row r="103" spans="1:10" ht="12.75" customHeight="1">
      <c r="A103" s="123"/>
      <c r="B103" s="103" t="s">
        <v>162</v>
      </c>
      <c r="C103" s="80" t="s">
        <v>35</v>
      </c>
      <c r="D103" s="82"/>
      <c r="E103" s="82">
        <v>2212</v>
      </c>
      <c r="F103" s="82">
        <v>6121</v>
      </c>
      <c r="G103" s="82">
        <v>2164</v>
      </c>
      <c r="H103" s="83">
        <v>0</v>
      </c>
      <c r="I103" s="83">
        <v>200</v>
      </c>
      <c r="J103" s="83">
        <f t="shared" si="7"/>
        <v>200</v>
      </c>
    </row>
    <row r="104" spans="1:10" ht="12.75" customHeight="1">
      <c r="A104" s="123"/>
      <c r="B104" s="103" t="s">
        <v>163</v>
      </c>
      <c r="C104" s="80" t="s">
        <v>35</v>
      </c>
      <c r="D104" s="82"/>
      <c r="E104" s="82">
        <v>3111</v>
      </c>
      <c r="F104" s="82">
        <v>6121</v>
      </c>
      <c r="G104" s="82">
        <v>7130</v>
      </c>
      <c r="H104" s="83">
        <v>0</v>
      </c>
      <c r="I104" s="83">
        <v>300</v>
      </c>
      <c r="J104" s="83">
        <f t="shared" si="7"/>
        <v>300</v>
      </c>
    </row>
    <row r="105" spans="1:10" ht="12.75" customHeight="1">
      <c r="A105" s="123"/>
      <c r="B105" s="39" t="s">
        <v>165</v>
      </c>
      <c r="C105" s="44"/>
      <c r="D105" s="120"/>
      <c r="E105" s="120">
        <v>3326</v>
      </c>
      <c r="F105" s="120">
        <v>6127</v>
      </c>
      <c r="G105" s="120">
        <v>2155</v>
      </c>
      <c r="H105" s="43">
        <v>1550</v>
      </c>
      <c r="I105" s="43">
        <v>200</v>
      </c>
      <c r="J105" s="43">
        <f t="shared" si="7"/>
        <v>1750</v>
      </c>
    </row>
    <row r="106" spans="1:10" ht="12.75" customHeight="1">
      <c r="A106" s="124"/>
      <c r="B106" s="39" t="s">
        <v>166</v>
      </c>
      <c r="C106" s="44"/>
      <c r="D106" s="115"/>
      <c r="E106" s="115">
        <v>4350</v>
      </c>
      <c r="F106" s="115">
        <v>6121</v>
      </c>
      <c r="G106" s="38" t="s">
        <v>167</v>
      </c>
      <c r="H106" s="41">
        <v>7859.9</v>
      </c>
      <c r="I106" s="41">
        <v>59</v>
      </c>
      <c r="J106" s="41">
        <f t="shared" si="7"/>
        <v>7918.9</v>
      </c>
    </row>
    <row r="107" spans="1:10" ht="12.75" customHeight="1">
      <c r="A107" s="19"/>
      <c r="B107" s="49"/>
      <c r="C107" s="70"/>
      <c r="D107" s="70"/>
      <c r="E107" s="147" t="s">
        <v>21</v>
      </c>
      <c r="F107" s="147"/>
      <c r="G107" s="147"/>
      <c r="H107" s="75">
        <f>SUM(H90:H106)</f>
        <v>46700.9</v>
      </c>
      <c r="I107" s="75">
        <f aca="true" t="shared" si="8" ref="I107:J107">SUM(I90:I106)</f>
        <v>2928</v>
      </c>
      <c r="J107" s="75">
        <f t="shared" si="8"/>
        <v>49628.9</v>
      </c>
    </row>
    <row r="108" spans="1:10" ht="12.75" customHeight="1">
      <c r="A108" s="16" t="s">
        <v>30</v>
      </c>
      <c r="B108" s="18"/>
      <c r="C108" s="19"/>
      <c r="D108" s="19"/>
      <c r="E108" s="23"/>
      <c r="F108" s="23"/>
      <c r="G108" s="23"/>
      <c r="H108" s="24"/>
      <c r="I108" s="25"/>
      <c r="J108" s="24"/>
    </row>
    <row r="109" spans="1:10" ht="12.75" customHeight="1">
      <c r="A109" s="76" t="s">
        <v>13</v>
      </c>
      <c r="B109" s="36"/>
      <c r="C109" s="4"/>
      <c r="D109" s="4"/>
      <c r="E109" s="9"/>
      <c r="F109" s="9"/>
      <c r="G109" s="9"/>
      <c r="H109" s="6">
        <v>0</v>
      </c>
      <c r="I109" s="5">
        <v>0</v>
      </c>
      <c r="J109" s="6">
        <f>H109+I109</f>
        <v>0</v>
      </c>
    </row>
    <row r="110" spans="1:10" ht="12.75" customHeight="1">
      <c r="A110" s="19"/>
      <c r="B110" s="18"/>
      <c r="C110" s="19"/>
      <c r="D110" s="19"/>
      <c r="E110" s="140" t="s">
        <v>31</v>
      </c>
      <c r="F110" s="141"/>
      <c r="G110" s="142"/>
      <c r="H110" s="26">
        <v>0</v>
      </c>
      <c r="I110" s="5">
        <f>SUM(I109:I109)</f>
        <v>0</v>
      </c>
      <c r="J110" s="27">
        <v>0</v>
      </c>
    </row>
    <row r="111" spans="1:10" ht="12.75" customHeight="1">
      <c r="A111" s="19"/>
      <c r="B111" s="18"/>
      <c r="C111" s="19"/>
      <c r="D111" s="19"/>
      <c r="E111" s="21"/>
      <c r="F111" s="21"/>
      <c r="G111" s="28"/>
      <c r="H111" s="26"/>
      <c r="I111" s="29"/>
      <c r="J111" s="24"/>
    </row>
    <row r="112" spans="1:10" ht="12.75" customHeight="1">
      <c r="A112" s="7"/>
      <c r="B112" s="59" t="s">
        <v>29</v>
      </c>
      <c r="C112" s="19"/>
      <c r="D112" s="19"/>
      <c r="E112" s="137" t="s">
        <v>14</v>
      </c>
      <c r="F112" s="138"/>
      <c r="G112" s="138"/>
      <c r="H112" s="139"/>
      <c r="I112" s="8">
        <f>I50</f>
        <v>6510.7699999999995</v>
      </c>
      <c r="J112" s="30"/>
    </row>
    <row r="113" spans="1:10" ht="12.75" customHeight="1">
      <c r="A113" s="7"/>
      <c r="B113" s="21"/>
      <c r="C113" s="19"/>
      <c r="D113" s="19"/>
      <c r="E113" s="137" t="s">
        <v>22</v>
      </c>
      <c r="F113" s="138"/>
      <c r="G113" s="138"/>
      <c r="H113" s="139"/>
      <c r="I113" s="8">
        <f>I88+I51</f>
        <v>3582.7699999999995</v>
      </c>
      <c r="J113" s="17"/>
    </row>
    <row r="114" spans="1:10" ht="12.75" customHeight="1">
      <c r="A114" s="7"/>
      <c r="B114" s="21"/>
      <c r="C114" s="19"/>
      <c r="D114" s="19"/>
      <c r="E114" s="137" t="s">
        <v>23</v>
      </c>
      <c r="F114" s="138"/>
      <c r="G114" s="138"/>
      <c r="H114" s="139"/>
      <c r="I114" s="8">
        <f>I107+I52</f>
        <v>2928</v>
      </c>
      <c r="J114" s="31"/>
    </row>
    <row r="115" spans="1:10" ht="12.95" customHeight="1">
      <c r="A115" s="7"/>
      <c r="B115" s="21"/>
      <c r="C115" s="19"/>
      <c r="D115" s="19"/>
      <c r="E115" s="137" t="s">
        <v>24</v>
      </c>
      <c r="F115" s="138"/>
      <c r="G115" s="138"/>
      <c r="H115" s="139"/>
      <c r="I115" s="8">
        <f>I113+I114</f>
        <v>6510.7699999999995</v>
      </c>
      <c r="J115" s="31"/>
    </row>
    <row r="116" spans="1:10" ht="12.95" customHeight="1">
      <c r="A116" s="7"/>
      <c r="B116" s="21"/>
      <c r="C116" s="19"/>
      <c r="D116" s="19"/>
      <c r="E116" s="134" t="s">
        <v>25</v>
      </c>
      <c r="F116" s="135"/>
      <c r="G116" s="135"/>
      <c r="H116" s="136"/>
      <c r="I116" s="42">
        <f>I112-I115</f>
        <v>0</v>
      </c>
      <c r="J116" s="46"/>
    </row>
    <row r="117" spans="1:10" ht="12.95" customHeight="1">
      <c r="A117" s="7"/>
      <c r="B117" s="21"/>
      <c r="C117" s="19"/>
      <c r="D117" s="19"/>
      <c r="E117" s="134" t="s">
        <v>26</v>
      </c>
      <c r="F117" s="135"/>
      <c r="G117" s="135"/>
      <c r="H117" s="136"/>
      <c r="I117" s="42">
        <f>I110</f>
        <v>0</v>
      </c>
      <c r="J117" s="46"/>
    </row>
    <row r="118" spans="1:10" ht="15" customHeight="1">
      <c r="A118" s="7"/>
      <c r="B118" s="60"/>
      <c r="C118" s="32"/>
      <c r="D118" s="32"/>
      <c r="E118" s="47"/>
      <c r="F118" s="48"/>
      <c r="G118" s="49"/>
      <c r="H118" s="61">
        <v>44391</v>
      </c>
      <c r="I118" s="62"/>
      <c r="J118" s="63">
        <v>44426</v>
      </c>
    </row>
    <row r="119" spans="1:10" ht="12.95" customHeight="1">
      <c r="A119" s="7"/>
      <c r="B119" s="59" t="s">
        <v>33</v>
      </c>
      <c r="C119" s="19"/>
      <c r="D119" s="19"/>
      <c r="E119" s="50" t="s">
        <v>27</v>
      </c>
      <c r="F119" s="51"/>
      <c r="G119" s="52"/>
      <c r="H119" s="42">
        <v>459058.69</v>
      </c>
      <c r="I119" s="42">
        <f>I112</f>
        <v>6510.7699999999995</v>
      </c>
      <c r="J119" s="42">
        <f>H119+I119</f>
        <v>465569.46</v>
      </c>
    </row>
    <row r="120" spans="1:10" ht="12.95" customHeight="1">
      <c r="A120" s="7"/>
      <c r="B120" s="18"/>
      <c r="C120" s="19"/>
      <c r="D120" s="19"/>
      <c r="E120" s="53" t="s">
        <v>22</v>
      </c>
      <c r="F120" s="54"/>
      <c r="G120" s="40"/>
      <c r="H120" s="41">
        <v>409557.4</v>
      </c>
      <c r="I120" s="42">
        <f>I88+I51</f>
        <v>3582.7699999999995</v>
      </c>
      <c r="J120" s="41">
        <f>H120+I120</f>
        <v>413140.17000000004</v>
      </c>
    </row>
    <row r="121" spans="1:10" ht="12.95" customHeight="1">
      <c r="A121" s="7"/>
      <c r="B121" s="18"/>
      <c r="C121" s="19"/>
      <c r="D121" s="19"/>
      <c r="E121" s="55" t="s">
        <v>23</v>
      </c>
      <c r="F121" s="49"/>
      <c r="G121" s="56"/>
      <c r="H121" s="41">
        <v>100448.7</v>
      </c>
      <c r="I121" s="42">
        <f>I107+I52</f>
        <v>2928</v>
      </c>
      <c r="J121" s="41">
        <f>H121+I121</f>
        <v>103376.7</v>
      </c>
    </row>
    <row r="122" spans="1:10" ht="12.95" customHeight="1">
      <c r="A122" s="7"/>
      <c r="C122" s="32"/>
      <c r="D122" s="32"/>
      <c r="E122" s="57" t="s">
        <v>34</v>
      </c>
      <c r="F122" s="54"/>
      <c r="G122" s="40"/>
      <c r="H122" s="42">
        <f>SUM(H120:H121)</f>
        <v>510006.10000000003</v>
      </c>
      <c r="I122" s="42">
        <f>SUM(I120:I121)</f>
        <v>6510.7699999999995</v>
      </c>
      <c r="J122" s="42">
        <f>SUM(J120:J121)</f>
        <v>516516.87000000005</v>
      </c>
    </row>
    <row r="123" spans="1:10" ht="12.95" customHeight="1">
      <c r="A123" s="7"/>
      <c r="B123" s="7"/>
      <c r="C123" s="32"/>
      <c r="D123" s="32"/>
      <c r="E123" s="55" t="s">
        <v>17</v>
      </c>
      <c r="F123" s="49"/>
      <c r="G123" s="56"/>
      <c r="H123" s="41">
        <f>H119-H122</f>
        <v>-50947.41000000003</v>
      </c>
      <c r="I123" s="42">
        <f>I119-I122</f>
        <v>0</v>
      </c>
      <c r="J123" s="41">
        <f>J119-J122</f>
        <v>-50947.41000000003</v>
      </c>
    </row>
    <row r="124" spans="1:10" ht="12.95" customHeight="1">
      <c r="A124" s="7"/>
      <c r="B124" s="33" t="s">
        <v>183</v>
      </c>
      <c r="C124" s="32"/>
      <c r="D124" s="32"/>
      <c r="E124" s="57" t="s">
        <v>28</v>
      </c>
      <c r="F124" s="54"/>
      <c r="G124" s="40"/>
      <c r="H124" s="42">
        <v>50947.41</v>
      </c>
      <c r="I124" s="42">
        <f>I117</f>
        <v>0</v>
      </c>
      <c r="J124" s="42">
        <f>H124+I124</f>
        <v>50947.41</v>
      </c>
    </row>
    <row r="125" spans="5:10" ht="12.95" customHeight="1">
      <c r="E125" s="58"/>
      <c r="F125" s="58"/>
      <c r="G125" s="58"/>
      <c r="H125" s="58"/>
      <c r="I125" s="58"/>
      <c r="J125" s="58"/>
    </row>
    <row r="126" spans="3:10" ht="12.95" customHeight="1">
      <c r="C126" s="13"/>
      <c r="E126" s="58"/>
      <c r="F126" s="58"/>
      <c r="G126" s="58"/>
      <c r="H126" s="58"/>
      <c r="I126" s="58"/>
      <c r="J126" s="58"/>
    </row>
    <row r="127" ht="12.95" customHeight="1">
      <c r="C127" s="13"/>
    </row>
    <row r="128" ht="12.95" customHeight="1">
      <c r="C128" s="13"/>
    </row>
    <row r="129" ht="12.95" customHeight="1">
      <c r="C129" s="13"/>
    </row>
    <row r="130" ht="12.95" customHeight="1">
      <c r="C130" s="13"/>
    </row>
    <row r="131" ht="12.95" customHeight="1">
      <c r="C131" s="13"/>
    </row>
    <row r="132" ht="12.95" customHeight="1">
      <c r="C132" s="13"/>
    </row>
    <row r="133" ht="12.95" customHeight="1">
      <c r="C133" s="13"/>
    </row>
    <row r="134" ht="12.95" customHeight="1">
      <c r="C134" s="13"/>
    </row>
    <row r="135" ht="12.95" customHeight="1">
      <c r="C135" s="13"/>
    </row>
    <row r="136" ht="12.95" customHeight="1">
      <c r="C136" s="13"/>
    </row>
  </sheetData>
  <mergeCells count="39">
    <mergeCell ref="E110:G110"/>
    <mergeCell ref="E112:H112"/>
    <mergeCell ref="E51:G51"/>
    <mergeCell ref="E52:G52"/>
    <mergeCell ref="E53:G53"/>
    <mergeCell ref="E88:G88"/>
    <mergeCell ref="E107:G107"/>
    <mergeCell ref="E117:H117"/>
    <mergeCell ref="E113:H113"/>
    <mergeCell ref="E114:H114"/>
    <mergeCell ref="E115:H115"/>
    <mergeCell ref="E116:H116"/>
    <mergeCell ref="B2:B3"/>
    <mergeCell ref="E2:E3"/>
    <mergeCell ref="F2:F3"/>
    <mergeCell ref="G2:G3"/>
    <mergeCell ref="E50:G50"/>
    <mergeCell ref="C2:C3"/>
    <mergeCell ref="A5:A12"/>
    <mergeCell ref="A13:A14"/>
    <mergeCell ref="A15:A16"/>
    <mergeCell ref="A18:A19"/>
    <mergeCell ref="A20:A21"/>
    <mergeCell ref="A92:A106"/>
    <mergeCell ref="A36:A39"/>
    <mergeCell ref="A55:A57"/>
    <mergeCell ref="A22:A35"/>
    <mergeCell ref="A58:A60"/>
    <mergeCell ref="A61:A63"/>
    <mergeCell ref="A64:A65"/>
    <mergeCell ref="A40:A45"/>
    <mergeCell ref="A66:A73"/>
    <mergeCell ref="A90:A91"/>
    <mergeCell ref="A74:A77"/>
    <mergeCell ref="A78:A81"/>
    <mergeCell ref="A82:A83"/>
    <mergeCell ref="A84:A87"/>
    <mergeCell ref="A46:A47"/>
    <mergeCell ref="A48:A49"/>
  </mergeCells>
  <conditionalFormatting sqref="C50:D52 B1">
    <cfRule type="expression" priority="25" dxfId="2" stopIfTrue="1">
      <formula>#REF!="Z"</formula>
    </cfRule>
    <cfRule type="expression" priority="26" dxfId="1" stopIfTrue="1">
      <formula>#REF!="T"</formula>
    </cfRule>
    <cfRule type="expression" priority="27" dxfId="0" stopIfTrue="1">
      <formula>#REF!="Y"</formula>
    </cfRule>
  </conditionalFormatting>
  <conditionalFormatting sqref="B2">
    <cfRule type="expression" priority="1" dxfId="2" stopIfTrue="1">
      <formula>#REF!="Z"</formula>
    </cfRule>
    <cfRule type="expression" priority="2" dxfId="1" stopIfTrue="1">
      <formula>#REF!="T"</formula>
    </cfRule>
    <cfRule type="expression" priority="3" dxfId="0" stopIfTrue="1">
      <formula>#REF!="Y"</formula>
    </cfRule>
  </conditionalFormatting>
  <conditionalFormatting sqref="B1:B2">
    <cfRule type="expression" priority="31" dxfId="2" stopIfTrue="1">
      <formula>#REF!="Z"</formula>
    </cfRule>
    <cfRule type="expression" priority="32" dxfId="1" stopIfTrue="1">
      <formula>#REF!="T"</formula>
    </cfRule>
    <cfRule type="expression" priority="33" dxfId="0" stopIfTrue="1">
      <formula>#REF!="Y"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2021-08-20T05:22:33Z</cp:lastPrinted>
  <dcterms:created xsi:type="dcterms:W3CDTF">2019-02-01T08:27:03Z</dcterms:created>
  <dcterms:modified xsi:type="dcterms:W3CDTF">2021-09-03T07:05:30Z</dcterms:modified>
  <cp:category/>
  <cp:version/>
  <cp:contentType/>
  <cp:contentStatus/>
</cp:coreProperties>
</file>