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9.3.2022" sheetId="3" r:id="rId1"/>
  </sheets>
  <definedNames/>
  <calcPr calcId="145621"/>
</workbook>
</file>

<file path=xl/sharedStrings.xml><?xml version="1.0" encoding="utf-8"?>
<sst xmlns="http://schemas.openxmlformats.org/spreadsheetml/2006/main" count="257" uniqueCount="173">
  <si>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</si>
  <si>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</si>
  <si>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</si>
  <si>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</si>
  <si>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</si>
  <si>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</si>
  <si>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</si>
  <si>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</si>
  <si>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</si>
  <si>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</si>
  <si>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</si>
  <si>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</si>
  <si>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</si>
  <si>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</si>
  <si>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</si>
  <si>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</si>
  <si>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</si>
  <si>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</si>
  <si>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</si>
  <si>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</si>
  <si>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</si>
  <si>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</si>
  <si>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</si>
  <si>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</si>
  <si>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</si>
  <si>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</si>
  <si>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</si>
  <si>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</si>
  <si>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</si>
  <si>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</si>
  <si>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</si>
  <si>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</si>
  <si>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</si>
  <si>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</si>
  <si>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</si>
  <si>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č. 1</t>
  </si>
  <si>
    <t>4.</t>
  </si>
  <si>
    <t>5.</t>
  </si>
  <si>
    <t>6.</t>
  </si>
  <si>
    <t>Schv. rozpočet</t>
  </si>
  <si>
    <t xml:space="preserve">Rozpočtové opatření č. 1/2022 - změna schváleného rozpočtu roku 2022 - březen  (údaje v tis. Kč) </t>
  </si>
  <si>
    <t>P= příjmy   V= výdaje   NZ= nově zařazeno do R2022</t>
  </si>
  <si>
    <t>Otrokovice 9.3.2022</t>
  </si>
  <si>
    <t>Rekapitulace celkového rozpočtu města na rok 2022 včetně RO</t>
  </si>
  <si>
    <t>NZ</t>
  </si>
  <si>
    <t>8267</t>
  </si>
  <si>
    <t>0561</t>
  </si>
  <si>
    <t>0784</t>
  </si>
  <si>
    <t>0505</t>
  </si>
  <si>
    <t>0748</t>
  </si>
  <si>
    <t>0937</t>
  </si>
  <si>
    <t>0489</t>
  </si>
  <si>
    <t xml:space="preserve">Záštita ST - přesun na fin. dary spolkům </t>
  </si>
  <si>
    <t>1244</t>
  </si>
  <si>
    <t>0732</t>
  </si>
  <si>
    <t>0565</t>
  </si>
  <si>
    <t>0787</t>
  </si>
  <si>
    <t>0786</t>
  </si>
  <si>
    <t>2155</t>
  </si>
  <si>
    <t>0321</t>
  </si>
  <si>
    <t>OŠK zavedení nové pol. - dary předávané při odhalení sochy J.A.Bati</t>
  </si>
  <si>
    <t>8219</t>
  </si>
  <si>
    <t>OŠK změna struktury výdajů v rámci projektu MAP II (materiál j.n.)</t>
  </si>
  <si>
    <t>OŠK změna struktury výdajů v rámci projektu MAP II (telekom. služby)</t>
  </si>
  <si>
    <t>OŠK změna struktury výdajů v rámci projektu MAP II (dary, ocenění)</t>
  </si>
  <si>
    <t>OŠK změna struktury výdajů v rámci projektu MAP II (nákup služeb)</t>
  </si>
  <si>
    <t>OŠK Fin. dar BIKECORE OE z.s., IČ 22891692</t>
  </si>
  <si>
    <t>OŠK Fin. dar KESBUK z.s., IČ 03531406</t>
  </si>
  <si>
    <t>OŠK Fin. dar Klubu výsadkových veteránů z.s., IČ 27025519</t>
  </si>
  <si>
    <t>OŠK Fin. dar Florbalovému klubu PANTHERS OTROKOVICE z.s., IČ 70289361</t>
  </si>
  <si>
    <t>5207</t>
  </si>
  <si>
    <t>DOP Do práce na kole DHDM přesun na pol. 5139 nákup j.n.</t>
  </si>
  <si>
    <t>DOP Do práce na kole nákup j.n. zavedení nové pol.</t>
  </si>
  <si>
    <t>5226</t>
  </si>
  <si>
    <t>DOP Motobesip nákup služeb - zvýšení</t>
  </si>
  <si>
    <t>5201</t>
  </si>
  <si>
    <t xml:space="preserve">DOP Motobesip nákup darů, snížení - přesun na nákup služeb </t>
  </si>
  <si>
    <t>0484</t>
  </si>
  <si>
    <t>0485</t>
  </si>
  <si>
    <t>Příjmy z přijatých dotací na realizaci projektu POPOS - zvýšení</t>
  </si>
  <si>
    <t>SOC POPOS - změna rozpočtu projektu v souvislosti s prodloužením realizace - dohody</t>
  </si>
  <si>
    <t>SOC POPOS - změna rozpočtu projektu v souvislosti s prodloužením realizace - platy</t>
  </si>
  <si>
    <t>SOC POPOS - změna rozpočtu projektu v souvislosti s prodloužením realizace - soc. poj.</t>
  </si>
  <si>
    <t>SOC POPOS - změna rozpočtu projektu v souv. s prodloužením realizace - občerstvení</t>
  </si>
  <si>
    <t>SOC POPOS - změna rozpočtu projektu v souv. s prodloužením realizace - cestovné</t>
  </si>
  <si>
    <t>SOC POPOS - změna rozpočtu projektu v souv. s prodloužením realizace - nákup služeb</t>
  </si>
  <si>
    <t>SOC POPOS - změna rozpočtu projektu v souv. s prodloužením realizace - zdrav. poj.</t>
  </si>
  <si>
    <t>Příjem nein. dotace z MPSV na projekt "Letní příměstské tábory" pro DDM Sluníčko (EU)</t>
  </si>
  <si>
    <t>Příjem nein. dotace z MPSV na projekt "Letní příměstské tábory" pro DDM Sluníčko (SR)</t>
  </si>
  <si>
    <t>104113013</t>
  </si>
  <si>
    <t>0612</t>
  </si>
  <si>
    <t>Transfer nein. dotace z MPSV na projekt "Letní příměs. tábory" pro DDM Sluníčko (EU)</t>
  </si>
  <si>
    <t>Transfer nein. dotace z MPSV na projekt "Letní příměs. tábory" pro DDM Sluníčko (SR)</t>
  </si>
  <si>
    <t>104513013</t>
  </si>
  <si>
    <t>0357</t>
  </si>
  <si>
    <t>00150</t>
  </si>
  <si>
    <t>Příjem nein. dotace od ZK na projekt Bezpečně na internetu pro ZŠ TGM - P</t>
  </si>
  <si>
    <t>Sbírka Otrokovice pomáhají potřebným - rozdělení dle us. ZMO/5/23/22 - P</t>
  </si>
  <si>
    <t>Fin. dar Šance Olomouc o.p.s., IČ 700039074,V</t>
  </si>
  <si>
    <t>Fin. dar Naději, otrokovická o.p.s., IČ 29376800, V</t>
  </si>
  <si>
    <t>Fin. dar Naděje, pob. Otrokovice, IČ 00570931, V</t>
  </si>
  <si>
    <t>Fin. dar Nadaci Krtek, IČ 25581228, V</t>
  </si>
  <si>
    <t>Fin. dar Nadaci Národ dětem, IČ 48550256, V</t>
  </si>
  <si>
    <t>00120</t>
  </si>
  <si>
    <t>Nein. dot. od ZK na zajištění akcí se zam. na bezpečné chování na silnici pro DDM Sl., P</t>
  </si>
  <si>
    <t>Transfer nein. dot. od ZK na zajištění akcí se zam. na bezpečné chování na silnici DDM Sl.</t>
  </si>
  <si>
    <t>OŠK MK Nájemné - zvýšení</t>
  </si>
  <si>
    <t>OŠK MK Zvýšení fin. prostředků na dary v literární soutěži</t>
  </si>
  <si>
    <t>DOP Stacionární radary, nákup dat - zvýšení</t>
  </si>
  <si>
    <t>7.</t>
  </si>
  <si>
    <t>OŠK Fin. prostředky na humanitu - přesun na trans. účet obce Rajnochovice pro chatu Tesák</t>
  </si>
  <si>
    <t>OŠK Veřejná sbírka na transparentní účet pro obnovu chaty Tesák</t>
  </si>
  <si>
    <t>0521</t>
  </si>
  <si>
    <t>3639</t>
  </si>
  <si>
    <t>0128</t>
  </si>
  <si>
    <t>3419</t>
  </si>
  <si>
    <t>2180</t>
  </si>
  <si>
    <t>ORM Projekty nejbližších let - přesun na org. 2180</t>
  </si>
  <si>
    <t>ORM Sportovní areál TJ Jiskra, budova tenisu - zázemí</t>
  </si>
  <si>
    <t>ORM Sportovní areál TJ Jiskra, budova tenisu - zázemí, pořízení potřebné dokumentace</t>
  </si>
  <si>
    <t>ORM Projekty nejbližších let - zvýšení dle akt. stavu</t>
  </si>
  <si>
    <t>2100</t>
  </si>
  <si>
    <t>2169</t>
  </si>
  <si>
    <t>2170</t>
  </si>
  <si>
    <t>ORM Bařinky výstavba inž. sítí</t>
  </si>
  <si>
    <t>ORM VO Přístavní, tř. T. Bati</t>
  </si>
  <si>
    <t>ORM VO Milíčova</t>
  </si>
  <si>
    <t>8259</t>
  </si>
  <si>
    <t>2176</t>
  </si>
  <si>
    <t>2177</t>
  </si>
  <si>
    <t>ORM, Senior C rozšíření odl. služby</t>
  </si>
  <si>
    <t>ORM, Senior C rek. II. NP</t>
  </si>
  <si>
    <t>ORM Dětské dopr. hřiště - budova, signalizace, povrch</t>
  </si>
  <si>
    <t>ORM, Dět. dopr. hřiště - budova, signalizace, povrch</t>
  </si>
  <si>
    <t>2168</t>
  </si>
  <si>
    <t>2167</t>
  </si>
  <si>
    <t>9335</t>
  </si>
  <si>
    <t>9324</t>
  </si>
  <si>
    <t>8223</t>
  </si>
  <si>
    <t>6255</t>
  </si>
  <si>
    <t>ORM, ZŠ Mánesova odb. učebny</t>
  </si>
  <si>
    <t>ORM, ZŠ TGM odb. učebny</t>
  </si>
  <si>
    <t>ORM, Křižovatka Komenského Nadjezd</t>
  </si>
  <si>
    <t>ORM, Výstavba MK Smetanova</t>
  </si>
  <si>
    <t>ORM, ZŠ TGM oprava běžecké dráhy ŠH</t>
  </si>
  <si>
    <t xml:space="preserve">ORM, TGM multif. hřiště </t>
  </si>
  <si>
    <t>ORM, ZŠ Mánesova revitalizace školního hřiště</t>
  </si>
  <si>
    <t>ORM - Pietní síň měst. hřbitova - modernizace</t>
  </si>
  <si>
    <t>9307</t>
  </si>
  <si>
    <t>ORM - Zlepšení energetických vlastností SENIORu B</t>
  </si>
  <si>
    <t>ORM Projekty nejbližších let - přesun na OB, oprava vnitřního svodu vody</t>
  </si>
  <si>
    <t>ORM oprava vnitřího svodu vody na budově Otr. Besedy</t>
  </si>
  <si>
    <t>0603</t>
  </si>
  <si>
    <t>8.</t>
  </si>
  <si>
    <t>9.</t>
  </si>
  <si>
    <t xml:space="preserve">EKO DDM Sluníčko, oprava topení na táborové základně </t>
  </si>
  <si>
    <t>OŠK Socha J.A.Bati, občerstvení snížení</t>
  </si>
  <si>
    <t>OŠK Socha J. A. Bati, nájemné zvýšení</t>
  </si>
  <si>
    <t>DOP Do práce na kole, nákup reklamních předmětů</t>
  </si>
  <si>
    <t>DOP Do práce na kole, nákup služeb, snížení</t>
  </si>
  <si>
    <t>EKO rezerva na krizová řízení</t>
  </si>
  <si>
    <t>SOC HF I. Změna struktury výdajů na realizaci projektu - DHDM</t>
  </si>
  <si>
    <t>SOC HF I. Změna struktury výdajů na realizaci projektu - nákup roušek a respirátorů</t>
  </si>
  <si>
    <t>SOC HF I. Změna struktury výdajů na realizaci projektu - opravy</t>
  </si>
  <si>
    <t>SOC HF I. Změna struktury výdajů na realizaci projektu - nákup služeb</t>
  </si>
  <si>
    <t>SOC HF I. Změna struktury výdajů na realizaci projektu - občerstvení</t>
  </si>
  <si>
    <t>SOC HF I. Změna struktury výdajů na realizaci projektu - školení a vzdělávání</t>
  </si>
  <si>
    <t>SOC HF I. Změna struktury výdajů na realizaci projektu - cestovné</t>
  </si>
  <si>
    <t>ORM Příjem za provedení změny ÚP</t>
  </si>
  <si>
    <t>9326</t>
  </si>
  <si>
    <t>ORM Provedení změny ÚP</t>
  </si>
  <si>
    <t>Příloha k us. č. RMO/19/4/22</t>
  </si>
  <si>
    <t>Fin. dar MORAVIAMAN TEAM, z.s., IČ 26619261,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</si>
</sst>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14" fontId="1" fillId="0" borderId="13" xfId="0" applyNumberFormat="1" applyFont="1" applyBorder="1"/>
    <xf numFmtId="14" fontId="1" fillId="0" borderId="0" xfId="0" applyNumberFormat="1" applyFont="1" applyAlignment="1">
      <alignment horizontal="right"/>
    </xf>
    <xf numFmtId="0" fontId="1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vertical="center"/>
    </xf>
    <xf numFmtId="2" fontId="3" fillId="5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1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0" fillId="0" borderId="0" xfId="0"/>
    <xf numFmtId="4" fontId="1" fillId="0" borderId="5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/>
    <xf numFmtId="0" fontId="0" fillId="0" borderId="0" xfId="0"/>
    <xf numFmtId="4" fontId="1" fillId="0" borderId="5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/>
    <xf numFmtId="0" fontId="0" fillId="0" borderId="0" xfId="0"/>
    <xf numFmtId="4" fontId="1" fillId="0" borderId="5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0" xfId="0"/>
    <xf numFmtId="4" fontId="1" fillId="0" borderId="5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4" fontId="1" fillId="0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/>
    <xf numFmtId="0" fontId="9" fillId="0" borderId="5" xfId="0" applyFont="1" applyFill="1" applyBorder="1" applyAlignment="1">
      <alignment horizontal="center"/>
    </xf>
    <xf numFmtId="0" fontId="1" fillId="0" borderId="5" xfId="0" applyFont="1" applyFill="1" applyBorder="1"/>
    <xf numFmtId="4" fontId="1" fillId="5" borderId="14" xfId="0" applyNumberFormat="1" applyFont="1" applyFill="1" applyBorder="1" applyAlignment="1">
      <alignment vertical="center"/>
    </xf>
    <xf numFmtId="4" fontId="3" fillId="5" borderId="14" xfId="0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center"/>
    </xf>
    <xf numFmtId="49" fontId="8" fillId="5" borderId="5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2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74.8515625" style="0" customWidth="1"/>
    <col min="3" max="3" width="4.140625" style="0" customWidth="1"/>
    <col min="4" max="4" width="10.140625" style="0" customWidth="1"/>
    <col min="5" max="7" width="7.28125" style="0" customWidth="1"/>
    <col min="8" max="8" width="9.8515625" style="0" customWidth="1"/>
    <col min="9" max="9" width="9.00390625" style="0" customWidth="1"/>
    <col min="10" max="10" width="9.8515625" style="0" customWidth="1"/>
  </cols>
  <sheetData>
    <row r="1" spans="1:10" ht="12.95" customHeight="1">
      <c r="A1" s="1" t="s">
        <v>40</v>
      </c>
      <c r="B1" s="66"/>
      <c r="C1" s="2"/>
      <c r="D1" s="2"/>
      <c r="E1" s="3"/>
      <c r="F1" s="3"/>
      <c r="G1" s="3"/>
      <c r="H1" s="66" t="s">
        <v>171</v>
      </c>
      <c r="I1" s="66"/>
      <c r="J1" s="1"/>
    </row>
    <row r="2" spans="1:10" ht="12.95" customHeight="1">
      <c r="A2" s="4" t="s">
        <v>0</v>
      </c>
      <c r="B2" s="150" t="s">
        <v>1</v>
      </c>
      <c r="C2" s="4"/>
      <c r="D2" s="4" t="s">
        <v>2</v>
      </c>
      <c r="E2" s="150" t="s">
        <v>3</v>
      </c>
      <c r="F2" s="150" t="s">
        <v>4</v>
      </c>
      <c r="G2" s="150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51"/>
      <c r="C3" s="5"/>
      <c r="D3" s="5" t="s">
        <v>10</v>
      </c>
      <c r="E3" s="151"/>
      <c r="F3" s="151"/>
      <c r="G3" s="151"/>
      <c r="H3" s="5" t="s">
        <v>11</v>
      </c>
      <c r="I3" s="5" t="s">
        <v>35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52" t="s">
        <v>13</v>
      </c>
      <c r="B5" s="72" t="s">
        <v>97</v>
      </c>
      <c r="C5" s="73" t="s">
        <v>44</v>
      </c>
      <c r="D5" s="74"/>
      <c r="E5" s="74">
        <v>6171</v>
      </c>
      <c r="F5" s="74">
        <v>2321</v>
      </c>
      <c r="G5" s="75" t="s">
        <v>45</v>
      </c>
      <c r="H5" s="76">
        <v>0</v>
      </c>
      <c r="I5" s="77">
        <v>145</v>
      </c>
      <c r="J5" s="78">
        <f>H5+I5</f>
        <v>145</v>
      </c>
    </row>
    <row r="6" spans="1:10" ht="12.95" customHeight="1">
      <c r="A6" s="153"/>
      <c r="B6" s="72" t="s">
        <v>98</v>
      </c>
      <c r="C6" s="73" t="s">
        <v>44</v>
      </c>
      <c r="D6" s="74"/>
      <c r="E6" s="74">
        <v>3545</v>
      </c>
      <c r="F6" s="74">
        <v>5221</v>
      </c>
      <c r="G6" s="75" t="s">
        <v>46</v>
      </c>
      <c r="H6" s="76">
        <v>0</v>
      </c>
      <c r="I6" s="77">
        <v>25</v>
      </c>
      <c r="J6" s="78">
        <f aca="true" t="shared" si="0" ref="J6:J20">H6+I6</f>
        <v>25</v>
      </c>
    </row>
    <row r="7" spans="1:10" ht="12.95" customHeight="1">
      <c r="A7" s="153"/>
      <c r="B7" s="72" t="s">
        <v>99</v>
      </c>
      <c r="C7" s="73" t="s">
        <v>44</v>
      </c>
      <c r="D7" s="74"/>
      <c r="E7" s="74">
        <v>4225</v>
      </c>
      <c r="F7" s="74">
        <v>5221</v>
      </c>
      <c r="G7" s="75" t="s">
        <v>47</v>
      </c>
      <c r="H7" s="76">
        <v>0</v>
      </c>
      <c r="I7" s="77">
        <v>25</v>
      </c>
      <c r="J7" s="78">
        <f t="shared" si="0"/>
        <v>25</v>
      </c>
    </row>
    <row r="8" spans="1:10" ht="12.95" customHeight="1">
      <c r="A8" s="153"/>
      <c r="B8" s="72" t="s">
        <v>100</v>
      </c>
      <c r="C8" s="73" t="s">
        <v>44</v>
      </c>
      <c r="D8" s="74"/>
      <c r="E8" s="74">
        <v>4359</v>
      </c>
      <c r="F8" s="74">
        <v>5222</v>
      </c>
      <c r="G8" s="75" t="s">
        <v>48</v>
      </c>
      <c r="H8" s="76">
        <v>0</v>
      </c>
      <c r="I8" s="77">
        <v>25</v>
      </c>
      <c r="J8" s="78">
        <f t="shared" si="0"/>
        <v>25</v>
      </c>
    </row>
    <row r="9" spans="1:10" ht="12.95" customHeight="1">
      <c r="A9" s="153"/>
      <c r="B9" s="72" t="s">
        <v>172</v>
      </c>
      <c r="C9" s="73" t="s">
        <v>44</v>
      </c>
      <c r="D9" s="75"/>
      <c r="E9" s="74">
        <v>3543</v>
      </c>
      <c r="F9" s="74">
        <v>5222</v>
      </c>
      <c r="G9" s="75" t="s">
        <v>49</v>
      </c>
      <c r="H9" s="76">
        <v>0</v>
      </c>
      <c r="I9" s="77">
        <v>25</v>
      </c>
      <c r="J9" s="78">
        <f t="shared" si="0"/>
        <v>25</v>
      </c>
    </row>
    <row r="10" spans="1:10" ht="12.95" customHeight="1">
      <c r="A10" s="153"/>
      <c r="B10" s="72" t="s">
        <v>101</v>
      </c>
      <c r="C10" s="73" t="s">
        <v>44</v>
      </c>
      <c r="D10" s="75"/>
      <c r="E10" s="74">
        <v>3543</v>
      </c>
      <c r="F10" s="74">
        <v>5229</v>
      </c>
      <c r="G10" s="75" t="s">
        <v>50</v>
      </c>
      <c r="H10" s="76">
        <v>0</v>
      </c>
      <c r="I10" s="77">
        <v>25</v>
      </c>
      <c r="J10" s="78">
        <f t="shared" si="0"/>
        <v>25</v>
      </c>
    </row>
    <row r="11" spans="1:10" ht="12.95" customHeight="1">
      <c r="A11" s="153"/>
      <c r="B11" s="72" t="s">
        <v>102</v>
      </c>
      <c r="C11" s="73" t="s">
        <v>44</v>
      </c>
      <c r="D11" s="75"/>
      <c r="E11" s="74">
        <v>3543</v>
      </c>
      <c r="F11" s="74">
        <v>5229</v>
      </c>
      <c r="G11" s="75" t="s">
        <v>51</v>
      </c>
      <c r="H11" s="76">
        <v>0</v>
      </c>
      <c r="I11" s="77">
        <v>20</v>
      </c>
      <c r="J11" s="78">
        <f t="shared" si="0"/>
        <v>20</v>
      </c>
    </row>
    <row r="12" spans="1:10" ht="12.95" customHeight="1">
      <c r="A12" s="79" t="s">
        <v>14</v>
      </c>
      <c r="B12" s="112" t="s">
        <v>79</v>
      </c>
      <c r="C12" s="89"/>
      <c r="D12" s="82"/>
      <c r="E12" s="141">
        <v>4319</v>
      </c>
      <c r="F12" s="141">
        <v>3122</v>
      </c>
      <c r="G12" s="82" t="s">
        <v>78</v>
      </c>
      <c r="H12" s="85">
        <v>522</v>
      </c>
      <c r="I12" s="95">
        <v>164</v>
      </c>
      <c r="J12" s="90">
        <f t="shared" si="0"/>
        <v>686</v>
      </c>
    </row>
    <row r="13" spans="1:10" ht="12.95" customHeight="1">
      <c r="A13" s="155" t="s">
        <v>15</v>
      </c>
      <c r="B13" s="72" t="s">
        <v>88</v>
      </c>
      <c r="C13" s="73" t="s">
        <v>44</v>
      </c>
      <c r="D13" s="72">
        <v>104113013</v>
      </c>
      <c r="E13" s="74"/>
      <c r="F13" s="74">
        <v>4116</v>
      </c>
      <c r="G13" s="75" t="s">
        <v>90</v>
      </c>
      <c r="H13" s="76">
        <v>0</v>
      </c>
      <c r="I13" s="77">
        <v>0.02</v>
      </c>
      <c r="J13" s="78">
        <f t="shared" si="0"/>
        <v>0.02</v>
      </c>
    </row>
    <row r="14" spans="1:10" ht="12.95" customHeight="1">
      <c r="A14" s="155"/>
      <c r="B14" s="72" t="s">
        <v>87</v>
      </c>
      <c r="C14" s="73" t="s">
        <v>44</v>
      </c>
      <c r="D14" s="75" t="s">
        <v>93</v>
      </c>
      <c r="E14" s="74"/>
      <c r="F14" s="74">
        <v>4116</v>
      </c>
      <c r="G14" s="75" t="s">
        <v>90</v>
      </c>
      <c r="H14" s="76">
        <v>0</v>
      </c>
      <c r="I14" s="77">
        <v>0.1</v>
      </c>
      <c r="J14" s="78">
        <f t="shared" si="0"/>
        <v>0.1</v>
      </c>
    </row>
    <row r="15" spans="1:10" ht="12.95" customHeight="1">
      <c r="A15" s="155"/>
      <c r="B15" s="59" t="s">
        <v>92</v>
      </c>
      <c r="C15" s="60" t="s">
        <v>44</v>
      </c>
      <c r="D15" s="62" t="s">
        <v>89</v>
      </c>
      <c r="E15" s="61">
        <v>3421</v>
      </c>
      <c r="F15" s="61">
        <v>5336</v>
      </c>
      <c r="G15" s="62" t="s">
        <v>90</v>
      </c>
      <c r="H15" s="63">
        <v>0</v>
      </c>
      <c r="I15" s="64">
        <v>0.02</v>
      </c>
      <c r="J15" s="65">
        <f t="shared" si="0"/>
        <v>0.02</v>
      </c>
    </row>
    <row r="16" spans="1:10" ht="12.95" customHeight="1">
      <c r="A16" s="155"/>
      <c r="B16" s="59" t="s">
        <v>91</v>
      </c>
      <c r="C16" s="60" t="s">
        <v>44</v>
      </c>
      <c r="D16" s="59">
        <v>104513013</v>
      </c>
      <c r="E16" s="61">
        <v>3421</v>
      </c>
      <c r="F16" s="61">
        <v>5336</v>
      </c>
      <c r="G16" s="62" t="s">
        <v>90</v>
      </c>
      <c r="H16" s="65">
        <v>0</v>
      </c>
      <c r="I16" s="64">
        <v>0.1</v>
      </c>
      <c r="J16" s="65">
        <f t="shared" si="0"/>
        <v>0.1</v>
      </c>
    </row>
    <row r="17" spans="1:10" ht="12.95" customHeight="1">
      <c r="A17" s="155"/>
      <c r="B17" s="94" t="s">
        <v>96</v>
      </c>
      <c r="C17" s="73" t="s">
        <v>44</v>
      </c>
      <c r="D17" s="75" t="s">
        <v>95</v>
      </c>
      <c r="E17" s="74"/>
      <c r="F17" s="74">
        <v>4122</v>
      </c>
      <c r="G17" s="75" t="s">
        <v>94</v>
      </c>
      <c r="H17" s="78">
        <v>0</v>
      </c>
      <c r="I17" s="77">
        <v>49</v>
      </c>
      <c r="J17" s="78">
        <f t="shared" si="0"/>
        <v>49</v>
      </c>
    </row>
    <row r="18" spans="1:10" ht="12.95" customHeight="1">
      <c r="A18" s="155"/>
      <c r="B18" s="94" t="s">
        <v>104</v>
      </c>
      <c r="C18" s="73" t="s">
        <v>44</v>
      </c>
      <c r="D18" s="75" t="s">
        <v>103</v>
      </c>
      <c r="E18" s="74"/>
      <c r="F18" s="74">
        <v>4122</v>
      </c>
      <c r="G18" s="75" t="s">
        <v>90</v>
      </c>
      <c r="H18" s="78">
        <v>0</v>
      </c>
      <c r="I18" s="77">
        <v>4</v>
      </c>
      <c r="J18" s="78">
        <f t="shared" si="0"/>
        <v>4</v>
      </c>
    </row>
    <row r="19" spans="1:10" ht="12.95" customHeight="1">
      <c r="A19" s="155"/>
      <c r="B19" s="94" t="s">
        <v>105</v>
      </c>
      <c r="C19" s="73" t="s">
        <v>44</v>
      </c>
      <c r="D19" s="75" t="s">
        <v>103</v>
      </c>
      <c r="E19" s="74">
        <v>3421</v>
      </c>
      <c r="F19" s="74">
        <v>5336</v>
      </c>
      <c r="G19" s="75" t="s">
        <v>90</v>
      </c>
      <c r="H19" s="78">
        <v>0</v>
      </c>
      <c r="I19" s="77">
        <v>4</v>
      </c>
      <c r="J19" s="78">
        <f t="shared" si="0"/>
        <v>4</v>
      </c>
    </row>
    <row r="20" spans="1:10" s="119" customFormat="1" ht="12.95" customHeight="1">
      <c r="A20" s="142" t="s">
        <v>36</v>
      </c>
      <c r="B20" s="94" t="s">
        <v>168</v>
      </c>
      <c r="C20" s="73" t="s">
        <v>44</v>
      </c>
      <c r="D20" s="75"/>
      <c r="E20" s="74">
        <v>3635</v>
      </c>
      <c r="F20" s="74">
        <v>2324</v>
      </c>
      <c r="G20" s="75" t="s">
        <v>169</v>
      </c>
      <c r="H20" s="78">
        <v>0</v>
      </c>
      <c r="I20" s="77">
        <v>241.5</v>
      </c>
      <c r="J20" s="78">
        <f t="shared" si="0"/>
        <v>241.5</v>
      </c>
    </row>
    <row r="21" spans="1:10" ht="12.95" customHeight="1">
      <c r="A21" s="16"/>
      <c r="B21" s="17"/>
      <c r="C21" s="18"/>
      <c r="D21" s="18"/>
      <c r="E21" s="156" t="s">
        <v>16</v>
      </c>
      <c r="F21" s="156"/>
      <c r="G21" s="156"/>
      <c r="H21" s="14">
        <f>H5+H12+H13+H14+H17+H18+H20</f>
        <v>522</v>
      </c>
      <c r="I21" s="14">
        <f>I5+I12+I13+I14+I17+I18+I20</f>
        <v>603.62</v>
      </c>
      <c r="J21" s="14">
        <f>J5+J12+J13+J14+J17+J18+J20</f>
        <v>1125.62</v>
      </c>
    </row>
    <row r="22" spans="1:10" ht="12.95" customHeight="1">
      <c r="A22" s="16"/>
      <c r="B22" s="19" t="s">
        <v>41</v>
      </c>
      <c r="C22" s="18"/>
      <c r="D22" s="18"/>
      <c r="E22" s="157" t="s">
        <v>17</v>
      </c>
      <c r="F22" s="157"/>
      <c r="G22" s="157"/>
      <c r="H22" s="14">
        <f>H6+H7+H8+H9+H10+H11+H15+H16+H19</f>
        <v>0</v>
      </c>
      <c r="I22" s="14">
        <f>I6+I7+I8+I9+I10+I11+I15+I16+I19</f>
        <v>149.12</v>
      </c>
      <c r="J22" s="14">
        <f>J6+J7+J8+J9+J10+J11+J15+J16+J19</f>
        <v>149.12</v>
      </c>
    </row>
    <row r="23" spans="1:10" ht="12.95" customHeight="1">
      <c r="A23" s="16"/>
      <c r="B23" s="20"/>
      <c r="C23" s="18"/>
      <c r="D23" s="18"/>
      <c r="E23" s="158" t="s">
        <v>18</v>
      </c>
      <c r="F23" s="158"/>
      <c r="G23" s="158"/>
      <c r="H23" s="14">
        <v>0</v>
      </c>
      <c r="I23" s="14">
        <v>0</v>
      </c>
      <c r="J23" s="14">
        <v>0</v>
      </c>
    </row>
    <row r="24" spans="1:10" ht="12.95" customHeight="1">
      <c r="A24" s="22"/>
      <c r="B24" s="23"/>
      <c r="C24" s="24"/>
      <c r="D24" s="24"/>
      <c r="E24" s="158" t="s">
        <v>19</v>
      </c>
      <c r="F24" s="158"/>
      <c r="G24" s="158"/>
      <c r="H24" s="25">
        <f>H21-H22-H23</f>
        <v>522</v>
      </c>
      <c r="I24" s="25">
        <f>I21-I22-I23</f>
        <v>454.5</v>
      </c>
      <c r="J24" s="25">
        <f>J21-J22-J23</f>
        <v>976.4999999999999</v>
      </c>
    </row>
    <row r="25" spans="1:10" ht="12.95" customHeight="1">
      <c r="A25" s="26" t="s">
        <v>20</v>
      </c>
      <c r="B25" s="27"/>
      <c r="C25" s="28"/>
      <c r="D25" s="28"/>
      <c r="E25" s="29"/>
      <c r="F25" s="27"/>
      <c r="G25" s="27"/>
      <c r="H25" s="30"/>
      <c r="I25" s="30"/>
      <c r="J25" s="31"/>
    </row>
    <row r="26" spans="1:10" ht="12.95" customHeight="1">
      <c r="A26" s="155" t="s">
        <v>13</v>
      </c>
      <c r="B26" s="80" t="s">
        <v>52</v>
      </c>
      <c r="C26" s="81"/>
      <c r="D26" s="81"/>
      <c r="E26" s="81">
        <v>6112</v>
      </c>
      <c r="F26" s="81">
        <v>5901</v>
      </c>
      <c r="G26" s="82" t="s">
        <v>53</v>
      </c>
      <c r="H26" s="83">
        <v>150</v>
      </c>
      <c r="I26" s="84">
        <v>-41</v>
      </c>
      <c r="J26" s="85">
        <f aca="true" t="shared" si="1" ref="J26:J32">H26+I26</f>
        <v>109</v>
      </c>
    </row>
    <row r="27" spans="1:10" ht="12.95" customHeight="1">
      <c r="A27" s="155"/>
      <c r="B27" s="72" t="s">
        <v>69</v>
      </c>
      <c r="C27" s="73" t="s">
        <v>44</v>
      </c>
      <c r="D27" s="74"/>
      <c r="E27" s="74">
        <v>3419</v>
      </c>
      <c r="F27" s="74">
        <v>5222</v>
      </c>
      <c r="G27" s="75" t="s">
        <v>54</v>
      </c>
      <c r="H27" s="78">
        <v>0</v>
      </c>
      <c r="I27" s="86">
        <v>20</v>
      </c>
      <c r="J27" s="76">
        <f t="shared" si="1"/>
        <v>20</v>
      </c>
    </row>
    <row r="28" spans="1:10" ht="12.95" customHeight="1">
      <c r="A28" s="155"/>
      <c r="B28" s="72" t="s">
        <v>68</v>
      </c>
      <c r="C28" s="73" t="s">
        <v>44</v>
      </c>
      <c r="D28" s="74"/>
      <c r="E28" s="74">
        <v>3326</v>
      </c>
      <c r="F28" s="74">
        <v>5222</v>
      </c>
      <c r="G28" s="75" t="s">
        <v>55</v>
      </c>
      <c r="H28" s="78">
        <v>0</v>
      </c>
      <c r="I28" s="86">
        <v>5</v>
      </c>
      <c r="J28" s="76">
        <f t="shared" si="1"/>
        <v>5</v>
      </c>
    </row>
    <row r="29" spans="1:10" ht="12.95" customHeight="1">
      <c r="A29" s="155"/>
      <c r="B29" s="72" t="s">
        <v>67</v>
      </c>
      <c r="C29" s="73" t="s">
        <v>44</v>
      </c>
      <c r="D29" s="74"/>
      <c r="E29" s="74">
        <v>3419</v>
      </c>
      <c r="F29" s="74">
        <v>5222</v>
      </c>
      <c r="G29" s="75" t="s">
        <v>56</v>
      </c>
      <c r="H29" s="78">
        <v>0</v>
      </c>
      <c r="I29" s="86">
        <v>6</v>
      </c>
      <c r="J29" s="76">
        <f t="shared" si="1"/>
        <v>6</v>
      </c>
    </row>
    <row r="30" spans="1:10" ht="12.95" customHeight="1">
      <c r="A30" s="155"/>
      <c r="B30" s="72" t="s">
        <v>66</v>
      </c>
      <c r="C30" s="73" t="s">
        <v>44</v>
      </c>
      <c r="D30" s="75"/>
      <c r="E30" s="74">
        <v>3419</v>
      </c>
      <c r="F30" s="74">
        <v>5222</v>
      </c>
      <c r="G30" s="75" t="s">
        <v>57</v>
      </c>
      <c r="H30" s="76">
        <v>0</v>
      </c>
      <c r="I30" s="87">
        <v>10</v>
      </c>
      <c r="J30" s="76">
        <f t="shared" si="1"/>
        <v>10</v>
      </c>
    </row>
    <row r="31" spans="1:10" ht="12.95" customHeight="1">
      <c r="A31" s="152" t="s">
        <v>14</v>
      </c>
      <c r="B31" s="92" t="s">
        <v>110</v>
      </c>
      <c r="C31" s="89"/>
      <c r="D31" s="82"/>
      <c r="E31" s="98">
        <v>4343</v>
      </c>
      <c r="F31" s="98">
        <v>5222</v>
      </c>
      <c r="G31" s="82" t="s">
        <v>112</v>
      </c>
      <c r="H31" s="85">
        <v>150</v>
      </c>
      <c r="I31" s="99">
        <v>-20</v>
      </c>
      <c r="J31" s="85">
        <f t="shared" si="1"/>
        <v>130</v>
      </c>
    </row>
    <row r="32" spans="1:10" ht="12.95" customHeight="1">
      <c r="A32" s="154"/>
      <c r="B32" s="72" t="s">
        <v>111</v>
      </c>
      <c r="C32" s="73" t="s">
        <v>44</v>
      </c>
      <c r="D32" s="75"/>
      <c r="E32" s="74">
        <v>6171</v>
      </c>
      <c r="F32" s="74">
        <v>5229</v>
      </c>
      <c r="G32" s="75"/>
      <c r="H32" s="76">
        <v>0</v>
      </c>
      <c r="I32" s="87">
        <v>20</v>
      </c>
      <c r="J32" s="76">
        <f t="shared" si="1"/>
        <v>20</v>
      </c>
    </row>
    <row r="33" spans="1:10" s="119" customFormat="1" ht="12.95" customHeight="1">
      <c r="A33" s="152" t="s">
        <v>15</v>
      </c>
      <c r="B33" s="112" t="s">
        <v>156</v>
      </c>
      <c r="C33" s="89"/>
      <c r="D33" s="82"/>
      <c r="E33" s="134">
        <v>3326</v>
      </c>
      <c r="F33" s="134">
        <v>5175</v>
      </c>
      <c r="G33" s="82" t="s">
        <v>58</v>
      </c>
      <c r="H33" s="85">
        <v>139</v>
      </c>
      <c r="I33" s="99">
        <v>-21.2</v>
      </c>
      <c r="J33" s="90">
        <f>H33+I33</f>
        <v>117.8</v>
      </c>
    </row>
    <row r="34" spans="1:10" ht="12.95" customHeight="1">
      <c r="A34" s="153"/>
      <c r="B34" s="88" t="s">
        <v>157</v>
      </c>
      <c r="C34" s="89"/>
      <c r="D34" s="98"/>
      <c r="E34" s="134">
        <v>3326</v>
      </c>
      <c r="F34" s="134">
        <v>5164</v>
      </c>
      <c r="G34" s="82" t="s">
        <v>58</v>
      </c>
      <c r="H34" s="90">
        <v>16</v>
      </c>
      <c r="I34" s="91">
        <v>9</v>
      </c>
      <c r="J34" s="90">
        <f>H34+I34</f>
        <v>25</v>
      </c>
    </row>
    <row r="35" spans="1:10" ht="12.95" customHeight="1">
      <c r="A35" s="153"/>
      <c r="B35" s="88" t="s">
        <v>106</v>
      </c>
      <c r="C35" s="89"/>
      <c r="D35" s="92"/>
      <c r="E35" s="98">
        <v>3314</v>
      </c>
      <c r="F35" s="98">
        <v>5164</v>
      </c>
      <c r="G35" s="82" t="s">
        <v>59</v>
      </c>
      <c r="H35" s="90">
        <v>4</v>
      </c>
      <c r="I35" s="91">
        <v>0.2</v>
      </c>
      <c r="J35" s="90">
        <f aca="true" t="shared" si="2" ref="J35:J73">H35+I35</f>
        <v>4.2</v>
      </c>
    </row>
    <row r="36" spans="1:10" ht="12.95" customHeight="1">
      <c r="A36" s="153"/>
      <c r="B36" s="80" t="s">
        <v>107</v>
      </c>
      <c r="C36" s="93"/>
      <c r="D36" s="98"/>
      <c r="E36" s="98">
        <v>3314</v>
      </c>
      <c r="F36" s="98">
        <v>5494</v>
      </c>
      <c r="G36" s="82" t="s">
        <v>59</v>
      </c>
      <c r="H36" s="90">
        <v>25</v>
      </c>
      <c r="I36" s="91">
        <v>2</v>
      </c>
      <c r="J36" s="90">
        <f t="shared" si="2"/>
        <v>27</v>
      </c>
    </row>
    <row r="37" spans="1:10" ht="12.95" customHeight="1">
      <c r="A37" s="154"/>
      <c r="B37" s="94" t="s">
        <v>60</v>
      </c>
      <c r="C37" s="73" t="s">
        <v>44</v>
      </c>
      <c r="D37" s="74"/>
      <c r="E37" s="74">
        <v>3326</v>
      </c>
      <c r="F37" s="74">
        <v>5494</v>
      </c>
      <c r="G37" s="75" t="s">
        <v>58</v>
      </c>
      <c r="H37" s="78">
        <v>0</v>
      </c>
      <c r="I37" s="86">
        <v>10</v>
      </c>
      <c r="J37" s="78">
        <f t="shared" si="2"/>
        <v>10</v>
      </c>
    </row>
    <row r="38" spans="1:10" ht="12.95" customHeight="1">
      <c r="A38" s="152" t="s">
        <v>36</v>
      </c>
      <c r="B38" s="88" t="s">
        <v>65</v>
      </c>
      <c r="C38" s="89"/>
      <c r="D38" s="98">
        <v>103533063</v>
      </c>
      <c r="E38" s="98">
        <v>3113</v>
      </c>
      <c r="F38" s="98">
        <v>5169</v>
      </c>
      <c r="G38" s="82" t="s">
        <v>61</v>
      </c>
      <c r="H38" s="90">
        <v>590</v>
      </c>
      <c r="I38" s="91">
        <v>-14.6</v>
      </c>
      <c r="J38" s="90">
        <f t="shared" si="2"/>
        <v>575.4</v>
      </c>
    </row>
    <row r="39" spans="1:10" ht="12.95" customHeight="1">
      <c r="A39" s="153"/>
      <c r="B39" s="88" t="s">
        <v>62</v>
      </c>
      <c r="C39" s="89"/>
      <c r="D39" s="98">
        <v>103533063</v>
      </c>
      <c r="E39" s="98">
        <v>3113</v>
      </c>
      <c r="F39" s="98">
        <v>5139</v>
      </c>
      <c r="G39" s="82" t="s">
        <v>61</v>
      </c>
      <c r="H39" s="90">
        <v>11</v>
      </c>
      <c r="I39" s="91">
        <v>4</v>
      </c>
      <c r="J39" s="90">
        <f t="shared" si="2"/>
        <v>15</v>
      </c>
    </row>
    <row r="40" spans="1:10" ht="12.95" customHeight="1">
      <c r="A40" s="153"/>
      <c r="B40" s="88" t="s">
        <v>63</v>
      </c>
      <c r="C40" s="89"/>
      <c r="D40" s="98">
        <v>103533063</v>
      </c>
      <c r="E40" s="98">
        <v>3113</v>
      </c>
      <c r="F40" s="98">
        <v>5162</v>
      </c>
      <c r="G40" s="82" t="s">
        <v>61</v>
      </c>
      <c r="H40" s="90">
        <v>3</v>
      </c>
      <c r="I40" s="91">
        <v>7</v>
      </c>
      <c r="J40" s="90">
        <f t="shared" si="2"/>
        <v>10</v>
      </c>
    </row>
    <row r="41" spans="1:10" ht="12.95" customHeight="1">
      <c r="A41" s="153"/>
      <c r="B41" s="94" t="s">
        <v>64</v>
      </c>
      <c r="C41" s="73" t="s">
        <v>44</v>
      </c>
      <c r="D41" s="74">
        <v>103533063</v>
      </c>
      <c r="E41" s="74">
        <v>3113</v>
      </c>
      <c r="F41" s="74">
        <v>5494</v>
      </c>
      <c r="G41" s="75" t="s">
        <v>61</v>
      </c>
      <c r="H41" s="78">
        <v>0</v>
      </c>
      <c r="I41" s="86">
        <v>3.6</v>
      </c>
      <c r="J41" s="78">
        <f t="shared" si="2"/>
        <v>3.6</v>
      </c>
    </row>
    <row r="42" spans="1:10" ht="12.95" customHeight="1">
      <c r="A42" s="152" t="s">
        <v>37</v>
      </c>
      <c r="B42" s="88" t="s">
        <v>108</v>
      </c>
      <c r="C42" s="89"/>
      <c r="D42" s="92"/>
      <c r="E42" s="98">
        <v>2223</v>
      </c>
      <c r="F42" s="98">
        <v>5168</v>
      </c>
      <c r="G42" s="82" t="s">
        <v>73</v>
      </c>
      <c r="H42" s="90">
        <v>3</v>
      </c>
      <c r="I42" s="91">
        <v>8</v>
      </c>
      <c r="J42" s="90">
        <f t="shared" si="2"/>
        <v>11</v>
      </c>
    </row>
    <row r="43" spans="1:10" ht="12.95" customHeight="1">
      <c r="A43" s="153"/>
      <c r="B43" s="88" t="s">
        <v>74</v>
      </c>
      <c r="C43" s="89"/>
      <c r="D43" s="92"/>
      <c r="E43" s="98">
        <v>2223</v>
      </c>
      <c r="F43" s="98">
        <v>5169</v>
      </c>
      <c r="G43" s="82" t="s">
        <v>75</v>
      </c>
      <c r="H43" s="90">
        <v>30</v>
      </c>
      <c r="I43" s="91">
        <v>13</v>
      </c>
      <c r="J43" s="90">
        <f t="shared" si="2"/>
        <v>43</v>
      </c>
    </row>
    <row r="44" spans="1:10" ht="12.95" customHeight="1">
      <c r="A44" s="153"/>
      <c r="B44" s="88" t="s">
        <v>76</v>
      </c>
      <c r="C44" s="89"/>
      <c r="D44" s="92"/>
      <c r="E44" s="98">
        <v>2223</v>
      </c>
      <c r="F44" s="98">
        <v>5494</v>
      </c>
      <c r="G44" s="82" t="s">
        <v>75</v>
      </c>
      <c r="H44" s="90">
        <v>10</v>
      </c>
      <c r="I44" s="91">
        <v>-10</v>
      </c>
      <c r="J44" s="90">
        <f t="shared" si="2"/>
        <v>0</v>
      </c>
    </row>
    <row r="45" spans="1:10" ht="12.95" customHeight="1">
      <c r="A45" s="153"/>
      <c r="B45" s="88" t="s">
        <v>158</v>
      </c>
      <c r="C45" s="89"/>
      <c r="D45" s="92"/>
      <c r="E45" s="98">
        <v>2223</v>
      </c>
      <c r="F45" s="98">
        <v>5194</v>
      </c>
      <c r="G45" s="82" t="s">
        <v>70</v>
      </c>
      <c r="H45" s="90">
        <v>20</v>
      </c>
      <c r="I45" s="91">
        <v>17</v>
      </c>
      <c r="J45" s="90">
        <f t="shared" si="2"/>
        <v>37</v>
      </c>
    </row>
    <row r="46" spans="1:10" ht="12.95" customHeight="1">
      <c r="A46" s="153"/>
      <c r="B46" s="88" t="s">
        <v>159</v>
      </c>
      <c r="C46" s="89"/>
      <c r="D46" s="92"/>
      <c r="E46" s="98">
        <v>2223</v>
      </c>
      <c r="F46" s="98">
        <v>5169</v>
      </c>
      <c r="G46" s="82" t="s">
        <v>70</v>
      </c>
      <c r="H46" s="90">
        <v>45</v>
      </c>
      <c r="I46" s="91">
        <v>-28</v>
      </c>
      <c r="J46" s="90">
        <f t="shared" si="2"/>
        <v>17</v>
      </c>
    </row>
    <row r="47" spans="1:10" ht="12.95" customHeight="1">
      <c r="A47" s="153"/>
      <c r="B47" s="92" t="s">
        <v>71</v>
      </c>
      <c r="C47" s="98"/>
      <c r="D47" s="98"/>
      <c r="E47" s="98">
        <v>2223</v>
      </c>
      <c r="F47" s="98">
        <v>5137</v>
      </c>
      <c r="G47" s="82" t="s">
        <v>70</v>
      </c>
      <c r="H47" s="90">
        <v>1</v>
      </c>
      <c r="I47" s="91">
        <v>-1</v>
      </c>
      <c r="J47" s="90">
        <f t="shared" si="2"/>
        <v>0</v>
      </c>
    </row>
    <row r="48" spans="1:10" ht="12.95" customHeight="1">
      <c r="A48" s="154"/>
      <c r="B48" s="72" t="s">
        <v>72</v>
      </c>
      <c r="C48" s="73" t="s">
        <v>44</v>
      </c>
      <c r="D48" s="74"/>
      <c r="E48" s="74">
        <v>2223</v>
      </c>
      <c r="F48" s="74">
        <v>5139</v>
      </c>
      <c r="G48" s="75" t="s">
        <v>70</v>
      </c>
      <c r="H48" s="78">
        <v>0</v>
      </c>
      <c r="I48" s="86">
        <v>1</v>
      </c>
      <c r="J48" s="78">
        <f t="shared" si="2"/>
        <v>1</v>
      </c>
    </row>
    <row r="49" spans="1:10" ht="12.95" customHeight="1">
      <c r="A49" s="152" t="s">
        <v>38</v>
      </c>
      <c r="B49" s="88" t="s">
        <v>161</v>
      </c>
      <c r="C49" s="89"/>
      <c r="D49" s="98">
        <v>104113013</v>
      </c>
      <c r="E49" s="98">
        <v>4359</v>
      </c>
      <c r="F49" s="98">
        <v>5137</v>
      </c>
      <c r="G49" s="82" t="s">
        <v>77</v>
      </c>
      <c r="H49" s="85">
        <v>4</v>
      </c>
      <c r="I49" s="95">
        <v>-0.5</v>
      </c>
      <c r="J49" s="90">
        <f t="shared" si="2"/>
        <v>3.5</v>
      </c>
    </row>
    <row r="50" spans="1:10" ht="12.95" customHeight="1">
      <c r="A50" s="153"/>
      <c r="B50" s="94" t="s">
        <v>162</v>
      </c>
      <c r="C50" s="73" t="s">
        <v>44</v>
      </c>
      <c r="D50" s="74">
        <v>104113013</v>
      </c>
      <c r="E50" s="74">
        <v>4359</v>
      </c>
      <c r="F50" s="74">
        <v>5133</v>
      </c>
      <c r="G50" s="75" t="s">
        <v>77</v>
      </c>
      <c r="H50" s="76">
        <v>0</v>
      </c>
      <c r="I50" s="77">
        <v>1</v>
      </c>
      <c r="J50" s="78">
        <f t="shared" si="2"/>
        <v>1</v>
      </c>
    </row>
    <row r="51" spans="1:10" ht="12.95" customHeight="1">
      <c r="A51" s="153"/>
      <c r="B51" s="94" t="s">
        <v>163</v>
      </c>
      <c r="C51" s="73" t="s">
        <v>44</v>
      </c>
      <c r="D51" s="74">
        <v>104113013</v>
      </c>
      <c r="E51" s="74">
        <v>4359</v>
      </c>
      <c r="F51" s="74">
        <v>5171</v>
      </c>
      <c r="G51" s="75" t="s">
        <v>77</v>
      </c>
      <c r="H51" s="76">
        <v>0</v>
      </c>
      <c r="I51" s="77">
        <v>3</v>
      </c>
      <c r="J51" s="78">
        <f t="shared" si="2"/>
        <v>3</v>
      </c>
    </row>
    <row r="52" spans="1:10" ht="12.95" customHeight="1">
      <c r="A52" s="153"/>
      <c r="B52" s="94" t="s">
        <v>164</v>
      </c>
      <c r="C52" s="73" t="s">
        <v>44</v>
      </c>
      <c r="D52" s="74">
        <v>104113013</v>
      </c>
      <c r="E52" s="74">
        <v>4359</v>
      </c>
      <c r="F52" s="74">
        <v>5169</v>
      </c>
      <c r="G52" s="75" t="s">
        <v>77</v>
      </c>
      <c r="H52" s="76">
        <v>0</v>
      </c>
      <c r="I52" s="77">
        <v>2</v>
      </c>
      <c r="J52" s="78">
        <f t="shared" si="2"/>
        <v>2</v>
      </c>
    </row>
    <row r="53" spans="1:10" ht="12.95" customHeight="1">
      <c r="A53" s="153"/>
      <c r="B53" s="94" t="s">
        <v>165</v>
      </c>
      <c r="C53" s="73" t="s">
        <v>44</v>
      </c>
      <c r="D53" s="74">
        <v>104113013</v>
      </c>
      <c r="E53" s="74">
        <v>4359</v>
      </c>
      <c r="F53" s="74">
        <v>5175</v>
      </c>
      <c r="G53" s="75" t="s">
        <v>77</v>
      </c>
      <c r="H53" s="76">
        <v>0</v>
      </c>
      <c r="I53" s="77">
        <v>5</v>
      </c>
      <c r="J53" s="78">
        <f t="shared" si="2"/>
        <v>5</v>
      </c>
    </row>
    <row r="54" spans="1:10" ht="12.95" customHeight="1">
      <c r="A54" s="153"/>
      <c r="B54" s="88" t="s">
        <v>166</v>
      </c>
      <c r="C54" s="89"/>
      <c r="D54" s="98">
        <v>104113013</v>
      </c>
      <c r="E54" s="98">
        <v>4359</v>
      </c>
      <c r="F54" s="98">
        <v>5167</v>
      </c>
      <c r="G54" s="82" t="s">
        <v>77</v>
      </c>
      <c r="H54" s="85">
        <v>16</v>
      </c>
      <c r="I54" s="95">
        <v>-8.5</v>
      </c>
      <c r="J54" s="90">
        <f t="shared" si="2"/>
        <v>7.5</v>
      </c>
    </row>
    <row r="55" spans="1:10" ht="12.95" customHeight="1">
      <c r="A55" s="154"/>
      <c r="B55" s="88" t="s">
        <v>167</v>
      </c>
      <c r="C55" s="89"/>
      <c r="D55" s="98">
        <v>104113013</v>
      </c>
      <c r="E55" s="98">
        <v>4359</v>
      </c>
      <c r="F55" s="98">
        <v>5173</v>
      </c>
      <c r="G55" s="82" t="s">
        <v>77</v>
      </c>
      <c r="H55" s="85">
        <v>7</v>
      </c>
      <c r="I55" s="95">
        <v>-2</v>
      </c>
      <c r="J55" s="90">
        <f t="shared" si="2"/>
        <v>5</v>
      </c>
    </row>
    <row r="56" spans="1:10" ht="12.95" customHeight="1">
      <c r="A56" s="152" t="s">
        <v>109</v>
      </c>
      <c r="B56" s="88" t="s">
        <v>81</v>
      </c>
      <c r="C56" s="89"/>
      <c r="D56" s="98">
        <v>104513013</v>
      </c>
      <c r="E56" s="98">
        <v>4319</v>
      </c>
      <c r="F56" s="81">
        <v>5011</v>
      </c>
      <c r="G56" s="82" t="s">
        <v>78</v>
      </c>
      <c r="H56" s="83">
        <v>226</v>
      </c>
      <c r="I56" s="95">
        <v>274</v>
      </c>
      <c r="J56" s="90">
        <f t="shared" si="2"/>
        <v>500</v>
      </c>
    </row>
    <row r="57" spans="1:10" ht="12.95" customHeight="1">
      <c r="A57" s="153"/>
      <c r="B57" s="88" t="s">
        <v>81</v>
      </c>
      <c r="C57" s="89"/>
      <c r="D57" s="98"/>
      <c r="E57" s="98">
        <v>4319</v>
      </c>
      <c r="F57" s="96">
        <v>5011</v>
      </c>
      <c r="G57" s="82" t="s">
        <v>78</v>
      </c>
      <c r="H57" s="83">
        <v>30</v>
      </c>
      <c r="I57" s="95">
        <v>9</v>
      </c>
      <c r="J57" s="90">
        <f t="shared" si="2"/>
        <v>39</v>
      </c>
    </row>
    <row r="58" spans="1:10" ht="12.95" customHeight="1">
      <c r="A58" s="153"/>
      <c r="B58" s="88" t="s">
        <v>80</v>
      </c>
      <c r="C58" s="89"/>
      <c r="D58" s="98">
        <v>104513013</v>
      </c>
      <c r="E58" s="98">
        <v>4319</v>
      </c>
      <c r="F58" s="96">
        <v>5021</v>
      </c>
      <c r="G58" s="82" t="s">
        <v>78</v>
      </c>
      <c r="H58" s="83">
        <v>200</v>
      </c>
      <c r="I58" s="95">
        <v>-125</v>
      </c>
      <c r="J58" s="90">
        <f t="shared" si="2"/>
        <v>75</v>
      </c>
    </row>
    <row r="59" spans="1:10" ht="12.95" customHeight="1">
      <c r="A59" s="153"/>
      <c r="B59" s="88" t="s">
        <v>82</v>
      </c>
      <c r="C59" s="89"/>
      <c r="D59" s="98">
        <v>104513013</v>
      </c>
      <c r="E59" s="98">
        <v>4319</v>
      </c>
      <c r="F59" s="96">
        <v>5031</v>
      </c>
      <c r="G59" s="82" t="s">
        <v>78</v>
      </c>
      <c r="H59" s="83">
        <v>63</v>
      </c>
      <c r="I59" s="95">
        <v>71</v>
      </c>
      <c r="J59" s="90">
        <f t="shared" si="2"/>
        <v>134</v>
      </c>
    </row>
    <row r="60" spans="1:10" ht="12.95" customHeight="1">
      <c r="A60" s="153"/>
      <c r="B60" s="88" t="s">
        <v>86</v>
      </c>
      <c r="C60" s="89"/>
      <c r="D60" s="98">
        <v>104513013</v>
      </c>
      <c r="E60" s="98">
        <v>4319</v>
      </c>
      <c r="F60" s="81">
        <v>5032</v>
      </c>
      <c r="G60" s="82" t="s">
        <v>78</v>
      </c>
      <c r="H60" s="83">
        <v>24</v>
      </c>
      <c r="I60" s="95">
        <v>24</v>
      </c>
      <c r="J60" s="90">
        <f t="shared" si="2"/>
        <v>48</v>
      </c>
    </row>
    <row r="61" spans="1:10" ht="12.95" customHeight="1">
      <c r="A61" s="153"/>
      <c r="B61" s="88" t="s">
        <v>85</v>
      </c>
      <c r="C61" s="89"/>
      <c r="D61" s="98">
        <v>104113013</v>
      </c>
      <c r="E61" s="98">
        <v>4319</v>
      </c>
      <c r="F61" s="96">
        <v>5169</v>
      </c>
      <c r="G61" s="82" t="s">
        <v>78</v>
      </c>
      <c r="H61" s="83">
        <v>164</v>
      </c>
      <c r="I61" s="95">
        <v>-99</v>
      </c>
      <c r="J61" s="90">
        <f t="shared" si="2"/>
        <v>65</v>
      </c>
    </row>
    <row r="62" spans="1:10" ht="12.95" customHeight="1">
      <c r="A62" s="153"/>
      <c r="B62" s="88" t="s">
        <v>84</v>
      </c>
      <c r="C62" s="89"/>
      <c r="D62" s="98">
        <v>104113013</v>
      </c>
      <c r="E62" s="98">
        <v>4319</v>
      </c>
      <c r="F62" s="96">
        <v>5173</v>
      </c>
      <c r="G62" s="82" t="s">
        <v>78</v>
      </c>
      <c r="H62" s="83">
        <v>1</v>
      </c>
      <c r="I62" s="95">
        <v>5</v>
      </c>
      <c r="J62" s="90">
        <f t="shared" si="2"/>
        <v>6</v>
      </c>
    </row>
    <row r="63" spans="1:10" ht="12.95" customHeight="1">
      <c r="A63" s="154"/>
      <c r="B63" s="94" t="s">
        <v>83</v>
      </c>
      <c r="C63" s="73" t="s">
        <v>44</v>
      </c>
      <c r="D63" s="74">
        <v>104113013</v>
      </c>
      <c r="E63" s="74">
        <v>4319</v>
      </c>
      <c r="F63" s="74">
        <v>5175</v>
      </c>
      <c r="G63" s="75" t="s">
        <v>78</v>
      </c>
      <c r="H63" s="78">
        <v>0</v>
      </c>
      <c r="I63" s="77">
        <v>5</v>
      </c>
      <c r="J63" s="78">
        <f t="shared" si="2"/>
        <v>5</v>
      </c>
    </row>
    <row r="64" spans="1:10" ht="12.95" customHeight="1">
      <c r="A64" s="152" t="s">
        <v>153</v>
      </c>
      <c r="B64" s="88" t="s">
        <v>118</v>
      </c>
      <c r="C64" s="89"/>
      <c r="D64" s="104"/>
      <c r="E64" s="135" t="s">
        <v>115</v>
      </c>
      <c r="F64" s="136">
        <v>5169</v>
      </c>
      <c r="G64" s="135" t="s">
        <v>116</v>
      </c>
      <c r="H64" s="83">
        <v>20</v>
      </c>
      <c r="I64" s="95">
        <v>-20</v>
      </c>
      <c r="J64" s="90">
        <f t="shared" si="2"/>
        <v>0</v>
      </c>
    </row>
    <row r="65" spans="1:10" s="102" customFormat="1" ht="12.95" customHeight="1">
      <c r="A65" s="153"/>
      <c r="B65" s="94" t="s">
        <v>119</v>
      </c>
      <c r="C65" s="137" t="s">
        <v>44</v>
      </c>
      <c r="D65" s="138"/>
      <c r="E65" s="75">
        <v>3419</v>
      </c>
      <c r="F65" s="75">
        <v>5166</v>
      </c>
      <c r="G65" s="75">
        <v>2180</v>
      </c>
      <c r="H65" s="129">
        <v>0</v>
      </c>
      <c r="I65" s="130">
        <v>150</v>
      </c>
      <c r="J65" s="78">
        <f t="shared" si="2"/>
        <v>150</v>
      </c>
    </row>
    <row r="66" spans="1:10" s="102" customFormat="1" ht="12.95" customHeight="1">
      <c r="A66" s="153"/>
      <c r="B66" s="112" t="s">
        <v>120</v>
      </c>
      <c r="C66" s="89"/>
      <c r="D66" s="104"/>
      <c r="E66" s="82" t="s">
        <v>113</v>
      </c>
      <c r="F66" s="82">
        <v>5166</v>
      </c>
      <c r="G66" s="82" t="s">
        <v>114</v>
      </c>
      <c r="H66" s="83">
        <v>100</v>
      </c>
      <c r="I66" s="95">
        <v>40</v>
      </c>
      <c r="J66" s="90">
        <f t="shared" si="2"/>
        <v>140</v>
      </c>
    </row>
    <row r="67" spans="1:10" ht="12.95" customHeight="1">
      <c r="A67" s="153"/>
      <c r="B67" s="72" t="s">
        <v>132</v>
      </c>
      <c r="C67" s="73" t="s">
        <v>44</v>
      </c>
      <c r="D67" s="74"/>
      <c r="E67" s="139">
        <v>3421</v>
      </c>
      <c r="F67" s="139">
        <v>5137</v>
      </c>
      <c r="G67" s="140" t="s">
        <v>127</v>
      </c>
      <c r="H67" s="78">
        <v>0</v>
      </c>
      <c r="I67" s="77">
        <v>120</v>
      </c>
      <c r="J67" s="78">
        <f t="shared" si="2"/>
        <v>120</v>
      </c>
    </row>
    <row r="68" spans="1:10" s="106" customFormat="1" ht="12.95" customHeight="1">
      <c r="A68" s="153"/>
      <c r="B68" s="112" t="s">
        <v>144</v>
      </c>
      <c r="C68" s="89"/>
      <c r="D68" s="104"/>
      <c r="E68" s="136">
        <v>3113</v>
      </c>
      <c r="F68" s="136">
        <v>5171</v>
      </c>
      <c r="G68" s="135" t="s">
        <v>138</v>
      </c>
      <c r="H68" s="83">
        <v>400</v>
      </c>
      <c r="I68" s="95">
        <v>-143</v>
      </c>
      <c r="J68" s="90">
        <f t="shared" si="2"/>
        <v>257</v>
      </c>
    </row>
    <row r="69" spans="1:10" s="106" customFormat="1" ht="12.95" customHeight="1">
      <c r="A69" s="153"/>
      <c r="B69" s="112" t="s">
        <v>150</v>
      </c>
      <c r="C69" s="89"/>
      <c r="D69" s="104"/>
      <c r="E69" s="136">
        <v>3639</v>
      </c>
      <c r="F69" s="136">
        <v>5169</v>
      </c>
      <c r="G69" s="135" t="s">
        <v>114</v>
      </c>
      <c r="H69" s="83">
        <v>100</v>
      </c>
      <c r="I69" s="95">
        <v>-34</v>
      </c>
      <c r="J69" s="90">
        <f t="shared" si="2"/>
        <v>66</v>
      </c>
    </row>
    <row r="70" spans="1:10" s="106" customFormat="1" ht="12.95" customHeight="1">
      <c r="A70" s="153"/>
      <c r="B70" s="72" t="s">
        <v>151</v>
      </c>
      <c r="C70" s="73" t="s">
        <v>44</v>
      </c>
      <c r="D70" s="74"/>
      <c r="E70" s="139">
        <v>3613</v>
      </c>
      <c r="F70" s="139">
        <v>5171</v>
      </c>
      <c r="G70" s="140" t="s">
        <v>152</v>
      </c>
      <c r="H70" s="78">
        <v>0</v>
      </c>
      <c r="I70" s="77">
        <v>34</v>
      </c>
      <c r="J70" s="78">
        <f t="shared" si="2"/>
        <v>34</v>
      </c>
    </row>
    <row r="71" spans="1:10" s="119" customFormat="1" ht="12.95" customHeight="1">
      <c r="A71" s="154"/>
      <c r="B71" s="72" t="s">
        <v>170</v>
      </c>
      <c r="C71" s="73" t="s">
        <v>44</v>
      </c>
      <c r="D71" s="74"/>
      <c r="E71" s="139">
        <v>3635</v>
      </c>
      <c r="F71" s="139">
        <v>5169</v>
      </c>
      <c r="G71" s="140" t="s">
        <v>169</v>
      </c>
      <c r="H71" s="78">
        <v>0</v>
      </c>
      <c r="I71" s="77">
        <v>290.5</v>
      </c>
      <c r="J71" s="78">
        <f t="shared" si="2"/>
        <v>290.5</v>
      </c>
    </row>
    <row r="72" spans="1:10" s="106" customFormat="1" ht="12.95" customHeight="1">
      <c r="A72" s="152" t="s">
        <v>154</v>
      </c>
      <c r="B72" s="112" t="s">
        <v>160</v>
      </c>
      <c r="C72" s="89"/>
      <c r="D72" s="104"/>
      <c r="E72" s="136">
        <v>5213</v>
      </c>
      <c r="F72" s="136">
        <v>5903</v>
      </c>
      <c r="G72" s="135"/>
      <c r="H72" s="83">
        <v>900</v>
      </c>
      <c r="I72" s="95">
        <v>-200</v>
      </c>
      <c r="J72" s="90">
        <f t="shared" si="2"/>
        <v>700</v>
      </c>
    </row>
    <row r="73" spans="1:10" ht="12.95" customHeight="1">
      <c r="A73" s="154"/>
      <c r="B73" s="94" t="s">
        <v>155</v>
      </c>
      <c r="C73" s="73" t="s">
        <v>44</v>
      </c>
      <c r="D73" s="74"/>
      <c r="E73" s="74">
        <v>3421</v>
      </c>
      <c r="F73" s="74">
        <v>5171</v>
      </c>
      <c r="G73" s="75" t="s">
        <v>90</v>
      </c>
      <c r="H73" s="78">
        <v>0</v>
      </c>
      <c r="I73" s="86">
        <v>200</v>
      </c>
      <c r="J73" s="78">
        <f t="shared" si="2"/>
        <v>200</v>
      </c>
    </row>
    <row r="74" spans="1:10" ht="12.95" customHeight="1">
      <c r="A74" s="22"/>
      <c r="B74" s="27"/>
      <c r="C74" s="28"/>
      <c r="D74" s="28"/>
      <c r="E74" s="165" t="s">
        <v>21</v>
      </c>
      <c r="F74" s="166"/>
      <c r="G74" s="167"/>
      <c r="H74" s="35">
        <f>SUM(H26:H73)</f>
        <v>3452</v>
      </c>
      <c r="I74" s="35">
        <f>SUM(I26:I73)</f>
        <v>601.5</v>
      </c>
      <c r="J74" s="35">
        <f>SUM(J26:J73)</f>
        <v>4053.5</v>
      </c>
    </row>
    <row r="75" spans="1:10" ht="12.95" customHeight="1">
      <c r="A75" s="67" t="s">
        <v>22</v>
      </c>
      <c r="B75" s="27"/>
      <c r="C75" s="28"/>
      <c r="D75" s="28"/>
      <c r="E75" s="29"/>
      <c r="F75" s="27"/>
      <c r="G75" s="27"/>
      <c r="H75" s="30"/>
      <c r="I75" s="30"/>
      <c r="J75" s="36"/>
    </row>
    <row r="76" spans="1:10" ht="12.95" customHeight="1">
      <c r="A76" s="152" t="s">
        <v>13</v>
      </c>
      <c r="B76" s="112" t="s">
        <v>117</v>
      </c>
      <c r="C76" s="10"/>
      <c r="D76" s="10"/>
      <c r="E76" s="101" t="s">
        <v>113</v>
      </c>
      <c r="F76" s="100">
        <v>6121</v>
      </c>
      <c r="G76" s="101" t="s">
        <v>114</v>
      </c>
      <c r="H76" s="83">
        <v>800</v>
      </c>
      <c r="I76" s="95">
        <v>-170</v>
      </c>
      <c r="J76" s="103">
        <v>630</v>
      </c>
    </row>
    <row r="77" spans="1:10" ht="12.95" customHeight="1">
      <c r="A77" s="153"/>
      <c r="B77" s="112" t="s">
        <v>124</v>
      </c>
      <c r="C77" s="12"/>
      <c r="D77" s="10"/>
      <c r="E77" s="100">
        <v>3639</v>
      </c>
      <c r="F77" s="100">
        <v>6121</v>
      </c>
      <c r="G77" s="101" t="s">
        <v>121</v>
      </c>
      <c r="H77" s="83">
        <v>100</v>
      </c>
      <c r="I77" s="95">
        <v>-51</v>
      </c>
      <c r="J77" s="105">
        <v>49</v>
      </c>
    </row>
    <row r="78" spans="1:10" ht="12.95" customHeight="1">
      <c r="A78" s="153"/>
      <c r="B78" s="112" t="s">
        <v>125</v>
      </c>
      <c r="C78" s="12"/>
      <c r="D78" s="10"/>
      <c r="E78" s="100">
        <v>3631</v>
      </c>
      <c r="F78" s="100">
        <v>6121</v>
      </c>
      <c r="G78" s="101" t="s">
        <v>122</v>
      </c>
      <c r="H78" s="83">
        <v>50</v>
      </c>
      <c r="I78" s="95">
        <v>11</v>
      </c>
      <c r="J78" s="105">
        <v>61</v>
      </c>
    </row>
    <row r="79" spans="1:10" ht="12.95" customHeight="1">
      <c r="A79" s="153"/>
      <c r="B79" s="112" t="s">
        <v>126</v>
      </c>
      <c r="C79" s="12"/>
      <c r="D79" s="10"/>
      <c r="E79" s="100">
        <v>3631</v>
      </c>
      <c r="F79" s="100">
        <v>6121</v>
      </c>
      <c r="G79" s="101" t="s">
        <v>123</v>
      </c>
      <c r="H79" s="83">
        <v>50</v>
      </c>
      <c r="I79" s="95">
        <v>40</v>
      </c>
      <c r="J79" s="105">
        <v>90</v>
      </c>
    </row>
    <row r="80" spans="1:10" ht="12.95" customHeight="1">
      <c r="A80" s="153"/>
      <c r="B80" s="112" t="s">
        <v>133</v>
      </c>
      <c r="C80" s="12"/>
      <c r="D80" s="10"/>
      <c r="E80" s="100">
        <v>3421</v>
      </c>
      <c r="F80" s="100">
        <v>6121</v>
      </c>
      <c r="G80" s="101" t="s">
        <v>127</v>
      </c>
      <c r="H80" s="83">
        <v>7000</v>
      </c>
      <c r="I80" s="95">
        <v>-235</v>
      </c>
      <c r="J80" s="107">
        <v>6765</v>
      </c>
    </row>
    <row r="81" spans="1:10" ht="12.95" customHeight="1">
      <c r="A81" s="153"/>
      <c r="B81" s="72" t="s">
        <v>133</v>
      </c>
      <c r="C81" s="60" t="s">
        <v>44</v>
      </c>
      <c r="D81" s="61"/>
      <c r="E81" s="131">
        <v>3421</v>
      </c>
      <c r="F81" s="131">
        <v>6122</v>
      </c>
      <c r="G81" s="132" t="s">
        <v>127</v>
      </c>
      <c r="H81" s="78">
        <v>0</v>
      </c>
      <c r="I81" s="77">
        <v>115</v>
      </c>
      <c r="J81" s="65">
        <v>115</v>
      </c>
    </row>
    <row r="82" spans="1:10" s="106" customFormat="1" ht="12.95" customHeight="1">
      <c r="A82" s="153"/>
      <c r="B82" s="112" t="s">
        <v>130</v>
      </c>
      <c r="C82" s="108"/>
      <c r="D82" s="109"/>
      <c r="E82" s="111">
        <v>4350</v>
      </c>
      <c r="F82" s="111">
        <v>6121</v>
      </c>
      <c r="G82" s="97" t="s">
        <v>128</v>
      </c>
      <c r="H82" s="83">
        <v>1500</v>
      </c>
      <c r="I82" s="95">
        <v>-517</v>
      </c>
      <c r="J82" s="110">
        <v>983</v>
      </c>
    </row>
    <row r="83" spans="1:10" s="106" customFormat="1" ht="12.95" customHeight="1">
      <c r="A83" s="153"/>
      <c r="B83" s="112" t="s">
        <v>131</v>
      </c>
      <c r="C83" s="108"/>
      <c r="D83" s="109"/>
      <c r="E83" s="111">
        <v>4350</v>
      </c>
      <c r="F83" s="111">
        <v>6121</v>
      </c>
      <c r="G83" s="97" t="s">
        <v>129</v>
      </c>
      <c r="H83" s="83">
        <v>500</v>
      </c>
      <c r="I83" s="95">
        <v>517</v>
      </c>
      <c r="J83" s="110">
        <v>1017</v>
      </c>
    </row>
    <row r="84" spans="1:10" s="106" customFormat="1" ht="12.95" customHeight="1">
      <c r="A84" s="153"/>
      <c r="B84" s="113" t="s">
        <v>140</v>
      </c>
      <c r="C84" s="108"/>
      <c r="D84" s="109"/>
      <c r="E84" s="100">
        <v>3113</v>
      </c>
      <c r="F84" s="100">
        <v>6121</v>
      </c>
      <c r="G84" s="101" t="s">
        <v>134</v>
      </c>
      <c r="H84" s="83">
        <v>150</v>
      </c>
      <c r="I84" s="95">
        <v>-8</v>
      </c>
      <c r="J84" s="115">
        <v>142</v>
      </c>
    </row>
    <row r="85" spans="1:10" s="106" customFormat="1" ht="12.95" customHeight="1">
      <c r="A85" s="153"/>
      <c r="B85" s="113" t="s">
        <v>141</v>
      </c>
      <c r="C85" s="108"/>
      <c r="D85" s="109"/>
      <c r="E85" s="100">
        <v>3113</v>
      </c>
      <c r="F85" s="100">
        <v>6121</v>
      </c>
      <c r="G85" s="101" t="s">
        <v>135</v>
      </c>
      <c r="H85" s="83">
        <v>150</v>
      </c>
      <c r="I85" s="95">
        <v>8</v>
      </c>
      <c r="J85" s="115">
        <v>158</v>
      </c>
    </row>
    <row r="86" spans="1:10" s="114" customFormat="1" ht="12.95" customHeight="1">
      <c r="A86" s="153"/>
      <c r="B86" s="118" t="s">
        <v>142</v>
      </c>
      <c r="C86" s="116"/>
      <c r="D86" s="117"/>
      <c r="E86" s="100">
        <v>2212</v>
      </c>
      <c r="F86" s="100">
        <v>6121</v>
      </c>
      <c r="G86" s="101" t="s">
        <v>136</v>
      </c>
      <c r="H86" s="83">
        <v>100</v>
      </c>
      <c r="I86" s="95">
        <v>-29</v>
      </c>
      <c r="J86" s="120">
        <v>71</v>
      </c>
    </row>
    <row r="87" spans="1:10" s="114" customFormat="1" ht="12.95" customHeight="1">
      <c r="A87" s="153"/>
      <c r="B87" s="118" t="s">
        <v>143</v>
      </c>
      <c r="C87" s="116"/>
      <c r="D87" s="117"/>
      <c r="E87" s="100">
        <v>2212</v>
      </c>
      <c r="F87" s="100">
        <v>6121</v>
      </c>
      <c r="G87" s="101" t="s">
        <v>137</v>
      </c>
      <c r="H87" s="83">
        <v>20</v>
      </c>
      <c r="I87" s="95">
        <v>29</v>
      </c>
      <c r="J87" s="120">
        <v>49</v>
      </c>
    </row>
    <row r="88" spans="1:10" s="119" customFormat="1" ht="12.95" customHeight="1">
      <c r="A88" s="153"/>
      <c r="B88" s="123" t="s">
        <v>145</v>
      </c>
      <c r="C88" s="121"/>
      <c r="D88" s="122"/>
      <c r="E88" s="125">
        <v>3113</v>
      </c>
      <c r="F88" s="125">
        <v>6121</v>
      </c>
      <c r="G88" s="125">
        <v>2166</v>
      </c>
      <c r="H88" s="83">
        <v>20</v>
      </c>
      <c r="I88" s="95">
        <v>114</v>
      </c>
      <c r="J88" s="124">
        <v>134</v>
      </c>
    </row>
    <row r="89" spans="1:10" s="119" customFormat="1" ht="12.95" customHeight="1">
      <c r="A89" s="153"/>
      <c r="B89" s="123" t="s">
        <v>146</v>
      </c>
      <c r="C89" s="121"/>
      <c r="D89" s="122"/>
      <c r="E89" s="100">
        <v>3113</v>
      </c>
      <c r="F89" s="100">
        <v>6121</v>
      </c>
      <c r="G89" s="101" t="s">
        <v>139</v>
      </c>
      <c r="H89" s="83">
        <v>100</v>
      </c>
      <c r="I89" s="95">
        <v>29</v>
      </c>
      <c r="J89" s="124">
        <v>129</v>
      </c>
    </row>
    <row r="90" spans="1:10" s="119" customFormat="1" ht="12.95" customHeight="1">
      <c r="A90" s="153"/>
      <c r="B90" s="128" t="s">
        <v>147</v>
      </c>
      <c r="C90" s="127"/>
      <c r="D90" s="127"/>
      <c r="E90" s="100">
        <v>3632</v>
      </c>
      <c r="F90" s="100">
        <v>6122</v>
      </c>
      <c r="G90" s="101" t="s">
        <v>148</v>
      </c>
      <c r="H90" s="83">
        <v>100</v>
      </c>
      <c r="I90" s="95">
        <v>-82</v>
      </c>
      <c r="J90" s="126">
        <v>18</v>
      </c>
    </row>
    <row r="91" spans="1:10" s="114" customFormat="1" ht="12.95" customHeight="1">
      <c r="A91" s="154"/>
      <c r="B91" s="59" t="s">
        <v>149</v>
      </c>
      <c r="C91" s="60" t="s">
        <v>44</v>
      </c>
      <c r="D91" s="133"/>
      <c r="E91" s="61">
        <v>4350</v>
      </c>
      <c r="F91" s="61">
        <v>6121</v>
      </c>
      <c r="G91" s="61">
        <v>9315</v>
      </c>
      <c r="H91" s="78">
        <v>0</v>
      </c>
      <c r="I91" s="77">
        <v>82</v>
      </c>
      <c r="J91" s="65">
        <v>82</v>
      </c>
    </row>
    <row r="92" spans="1:10" ht="12.95" customHeight="1">
      <c r="A92" s="143"/>
      <c r="B92" s="144"/>
      <c r="C92" s="145"/>
      <c r="D92" s="145"/>
      <c r="E92" s="168" t="s">
        <v>23</v>
      </c>
      <c r="F92" s="168"/>
      <c r="G92" s="168"/>
      <c r="H92" s="56">
        <f>SUM(H76:H91)</f>
        <v>10640</v>
      </c>
      <c r="I92" s="56">
        <f>SUM(I76:I91)</f>
        <v>-147</v>
      </c>
      <c r="J92" s="56">
        <f>SUM(J76:J91)</f>
        <v>10493</v>
      </c>
    </row>
    <row r="93" spans="1:10" ht="12.95" customHeight="1">
      <c r="A93" s="146" t="s">
        <v>33</v>
      </c>
      <c r="B93" s="147"/>
      <c r="C93" s="148"/>
      <c r="D93" s="148"/>
      <c r="E93" s="149"/>
      <c r="F93" s="149"/>
      <c r="G93" s="149"/>
      <c r="H93" s="53"/>
      <c r="I93" s="54"/>
      <c r="J93" s="21"/>
    </row>
    <row r="94" spans="1:10" ht="12.95" customHeight="1">
      <c r="A94" s="57" t="s">
        <v>13</v>
      </c>
      <c r="B94" s="11"/>
      <c r="C94" s="10"/>
      <c r="D94" s="10"/>
      <c r="E94" s="58"/>
      <c r="F94" s="58"/>
      <c r="G94" s="58"/>
      <c r="H94" s="15">
        <v>0</v>
      </c>
      <c r="I94" s="13">
        <v>0</v>
      </c>
      <c r="J94" s="15">
        <f>H94+I94</f>
        <v>0</v>
      </c>
    </row>
    <row r="95" spans="1:10" ht="12.95" customHeight="1">
      <c r="A95" s="24"/>
      <c r="B95" s="23"/>
      <c r="C95" s="24"/>
      <c r="D95" s="24"/>
      <c r="E95" s="169" t="s">
        <v>34</v>
      </c>
      <c r="F95" s="170"/>
      <c r="G95" s="171"/>
      <c r="H95" s="53">
        <v>0</v>
      </c>
      <c r="I95" s="56">
        <f>SUM(I94:I94)</f>
        <v>0</v>
      </c>
      <c r="J95" s="21">
        <v>0</v>
      </c>
    </row>
    <row r="96" spans="1:10" ht="12.95" customHeight="1">
      <c r="A96" s="24"/>
      <c r="B96" s="23"/>
      <c r="C96" s="24"/>
      <c r="D96" s="24"/>
      <c r="E96" s="37"/>
      <c r="F96" s="37"/>
      <c r="G96" s="38"/>
      <c r="H96" s="53"/>
      <c r="I96" s="54"/>
      <c r="J96" s="55"/>
    </row>
    <row r="97" spans="1:10" ht="12.95" customHeight="1">
      <c r="A97" s="3"/>
      <c r="B97" s="39" t="s">
        <v>32</v>
      </c>
      <c r="C97" s="28"/>
      <c r="D97" s="28"/>
      <c r="E97" s="159" t="s">
        <v>16</v>
      </c>
      <c r="F97" s="160"/>
      <c r="G97" s="160"/>
      <c r="H97" s="161"/>
      <c r="I97" s="34">
        <f>I21</f>
        <v>603.62</v>
      </c>
      <c r="J97" s="68"/>
    </row>
    <row r="98" spans="1:10" ht="12.95" customHeight="1">
      <c r="A98" s="3"/>
      <c r="B98" s="27"/>
      <c r="C98" s="28"/>
      <c r="D98" s="28"/>
      <c r="E98" s="159" t="s">
        <v>24</v>
      </c>
      <c r="F98" s="160"/>
      <c r="G98" s="160"/>
      <c r="H98" s="161"/>
      <c r="I98" s="34">
        <f>I74+I22</f>
        <v>750.62</v>
      </c>
      <c r="J98" s="22"/>
    </row>
    <row r="99" spans="1:10" ht="12.95" customHeight="1">
      <c r="A99" s="3"/>
      <c r="B99" s="27"/>
      <c r="C99" s="28"/>
      <c r="D99" s="28"/>
      <c r="E99" s="159" t="s">
        <v>25</v>
      </c>
      <c r="F99" s="160"/>
      <c r="G99" s="160"/>
      <c r="H99" s="161"/>
      <c r="I99" s="34">
        <f>I92+I23</f>
        <v>-147</v>
      </c>
      <c r="J99" s="69"/>
    </row>
    <row r="100" spans="1:10" ht="12.95" customHeight="1">
      <c r="A100" s="3"/>
      <c r="B100" s="27"/>
      <c r="C100" s="28"/>
      <c r="D100" s="28"/>
      <c r="E100" s="159" t="s">
        <v>26</v>
      </c>
      <c r="F100" s="160"/>
      <c r="G100" s="160"/>
      <c r="H100" s="161"/>
      <c r="I100" s="34">
        <f>I98+I99</f>
        <v>603.62</v>
      </c>
      <c r="J100" s="69"/>
    </row>
    <row r="101" spans="1:10" ht="12.95" customHeight="1">
      <c r="A101" s="3"/>
      <c r="B101" s="27"/>
      <c r="C101" s="28"/>
      <c r="D101" s="28"/>
      <c r="E101" s="162" t="s">
        <v>27</v>
      </c>
      <c r="F101" s="163"/>
      <c r="G101" s="163"/>
      <c r="H101" s="164"/>
      <c r="I101" s="34">
        <f>I97-I100</f>
        <v>0</v>
      </c>
      <c r="J101" s="69"/>
    </row>
    <row r="102" spans="1:10" ht="12.95" customHeight="1">
      <c r="A102" s="3"/>
      <c r="B102" s="27"/>
      <c r="C102" s="28"/>
      <c r="D102" s="28"/>
      <c r="E102" s="162" t="s">
        <v>28</v>
      </c>
      <c r="F102" s="163"/>
      <c r="G102" s="163"/>
      <c r="H102" s="164"/>
      <c r="I102" s="34">
        <f>I95</f>
        <v>0</v>
      </c>
      <c r="J102" s="69"/>
    </row>
    <row r="103" spans="1:10" ht="12.95" customHeight="1">
      <c r="A103" s="3"/>
      <c r="B103" s="3"/>
      <c r="C103" s="46"/>
      <c r="D103" s="46"/>
      <c r="E103" s="47"/>
      <c r="F103" s="3"/>
      <c r="G103" s="27"/>
      <c r="H103" s="71" t="s">
        <v>39</v>
      </c>
      <c r="I103" s="3"/>
      <c r="J103" s="70">
        <v>44629</v>
      </c>
    </row>
    <row r="104" spans="1:10" ht="12.95" customHeight="1">
      <c r="A104" s="3"/>
      <c r="B104" s="39" t="s">
        <v>43</v>
      </c>
      <c r="C104" s="28"/>
      <c r="D104" s="28"/>
      <c r="E104" s="49" t="s">
        <v>29</v>
      </c>
      <c r="F104" s="40"/>
      <c r="G104" s="41"/>
      <c r="H104" s="50">
        <v>485066</v>
      </c>
      <c r="I104" s="34">
        <f>I97</f>
        <v>603.62</v>
      </c>
      <c r="J104" s="34">
        <f>H104+I104</f>
        <v>485669.62</v>
      </c>
    </row>
    <row r="105" spans="1:10" ht="12.95" customHeight="1">
      <c r="A105" s="3"/>
      <c r="B105" s="27"/>
      <c r="C105" s="28"/>
      <c r="D105" s="28"/>
      <c r="E105" s="42" t="s">
        <v>24</v>
      </c>
      <c r="F105" s="43"/>
      <c r="G105" s="32"/>
      <c r="H105" s="51">
        <v>399250.45</v>
      </c>
      <c r="I105" s="34">
        <f>I74+I22</f>
        <v>750.62</v>
      </c>
      <c r="J105" s="33">
        <f>H105+I105</f>
        <v>400001.07</v>
      </c>
    </row>
    <row r="106" spans="1:10" ht="12.95" customHeight="1">
      <c r="A106" s="3"/>
      <c r="B106" s="27"/>
      <c r="C106" s="28"/>
      <c r="D106" s="28"/>
      <c r="E106" s="22" t="s">
        <v>25</v>
      </c>
      <c r="F106" s="27"/>
      <c r="G106" s="44"/>
      <c r="H106" s="51">
        <v>98465</v>
      </c>
      <c r="I106" s="34">
        <f>I92+I23</f>
        <v>-147</v>
      </c>
      <c r="J106" s="33">
        <f>H106+I106</f>
        <v>98318</v>
      </c>
    </row>
    <row r="107" spans="1:10" ht="12.95" customHeight="1">
      <c r="A107" s="3"/>
      <c r="C107" s="46"/>
      <c r="D107" s="46"/>
      <c r="E107" s="45" t="s">
        <v>30</v>
      </c>
      <c r="F107" s="43"/>
      <c r="G107" s="32"/>
      <c r="H107" s="34">
        <f>H105+H106</f>
        <v>497715.45</v>
      </c>
      <c r="I107" s="34">
        <f>SUM(I105:I106)</f>
        <v>603.62</v>
      </c>
      <c r="J107" s="34">
        <f>SUM(J105:J106)</f>
        <v>498319.07</v>
      </c>
    </row>
    <row r="108" spans="1:10" ht="12.95" customHeight="1">
      <c r="A108" s="3"/>
      <c r="B108" s="3"/>
      <c r="C108" s="46"/>
      <c r="D108" s="46"/>
      <c r="E108" s="22" t="s">
        <v>19</v>
      </c>
      <c r="F108" s="27"/>
      <c r="G108" s="44"/>
      <c r="H108" s="33">
        <f>H104-H107</f>
        <v>-12649.450000000012</v>
      </c>
      <c r="I108" s="34">
        <f>I104-I107</f>
        <v>0</v>
      </c>
      <c r="J108" s="33">
        <f>J104-J107</f>
        <v>-12649.450000000012</v>
      </c>
    </row>
    <row r="109" spans="1:10" ht="12.95" customHeight="1">
      <c r="A109" s="3"/>
      <c r="B109" s="48" t="s">
        <v>42</v>
      </c>
      <c r="C109" s="46"/>
      <c r="D109" s="46"/>
      <c r="E109" s="45" t="s">
        <v>31</v>
      </c>
      <c r="F109" s="43"/>
      <c r="G109" s="32"/>
      <c r="H109" s="52">
        <v>0</v>
      </c>
      <c r="I109" s="34">
        <f>I102</f>
        <v>0</v>
      </c>
      <c r="J109" s="34">
        <f>H109+I109</f>
        <v>0</v>
      </c>
    </row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</sheetData>
  <mergeCells count="29">
    <mergeCell ref="A72:A73"/>
    <mergeCell ref="A33:A37"/>
    <mergeCell ref="E97:H97"/>
    <mergeCell ref="E74:G74"/>
    <mergeCell ref="A76:A91"/>
    <mergeCell ref="E92:G92"/>
    <mergeCell ref="E95:G95"/>
    <mergeCell ref="A64:A71"/>
    <mergeCell ref="E98:H98"/>
    <mergeCell ref="E99:H99"/>
    <mergeCell ref="E100:H100"/>
    <mergeCell ref="E101:H101"/>
    <mergeCell ref="E102:H102"/>
    <mergeCell ref="E2:E3"/>
    <mergeCell ref="F2:F3"/>
    <mergeCell ref="G2:G3"/>
    <mergeCell ref="A49:A55"/>
    <mergeCell ref="A56:A63"/>
    <mergeCell ref="A13:A19"/>
    <mergeCell ref="A5:A11"/>
    <mergeCell ref="B2:B3"/>
    <mergeCell ref="A38:A41"/>
    <mergeCell ref="A42:A48"/>
    <mergeCell ref="E21:G21"/>
    <mergeCell ref="E22:G22"/>
    <mergeCell ref="E23:G23"/>
    <mergeCell ref="E24:G24"/>
    <mergeCell ref="A26:A30"/>
    <mergeCell ref="A31:A32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21:D23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05">
    <cfRule type="expression" priority="13" dxfId="2" stopIfTrue="1">
      <formula>$J105="Z"</formula>
    </cfRule>
    <cfRule type="expression" priority="14" dxfId="1" stopIfTrue="1">
      <formula>$J105="T"</formula>
    </cfRule>
    <cfRule type="expression" priority="15" dxfId="0" stopIfTrue="1">
      <formula>$J105="Y"</formula>
    </cfRule>
  </conditionalFormatting>
  <conditionalFormatting sqref="H106">
    <cfRule type="expression" priority="10" dxfId="2" stopIfTrue="1">
      <formula>$J106="Z"</formula>
    </cfRule>
    <cfRule type="expression" priority="11" dxfId="1" stopIfTrue="1">
      <formula>$J106="T"</formula>
    </cfRule>
    <cfRule type="expression" priority="12" dxfId="0" stopIfTrue="1">
      <formula>$J106="Y"</formula>
    </cfRule>
  </conditionalFormatting>
  <conditionalFormatting sqref="H104">
    <cfRule type="expression" priority="7" dxfId="2" stopIfTrue="1">
      <formula>$J104="Z"</formula>
    </cfRule>
    <cfRule type="expression" priority="8" dxfId="1" stopIfTrue="1">
      <formula>$J104="T"</formula>
    </cfRule>
    <cfRule type="expression" priority="9" dxfId="0" stopIfTrue="1">
      <formula>$J104="Y"</formula>
    </cfRule>
  </conditionalFormatting>
  <conditionalFormatting sqref="H105">
    <cfRule type="expression" priority="4" dxfId="2" stopIfTrue="1">
      <formula>$J105="Z"</formula>
    </cfRule>
    <cfRule type="expression" priority="5" dxfId="1" stopIfTrue="1">
      <formula>$J105="T"</formula>
    </cfRule>
    <cfRule type="expression" priority="6" dxfId="0" stopIfTrue="1">
      <formula>$J105="Y"</formula>
    </cfRule>
  </conditionalFormatting>
  <conditionalFormatting sqref="H106">
    <cfRule type="expression" priority="1" dxfId="2" stopIfTrue="1">
      <formula>$J106="Z"</formula>
    </cfRule>
    <cfRule type="expression" priority="2" dxfId="1" stopIfTrue="1">
      <formula>$J106="T"</formula>
    </cfRule>
    <cfRule type="expression" priority="3" dxfId="0" stopIfTrue="1">
      <formula>$J106="Y"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2022-03-02T09:37:36Z</cp:lastPrinted>
  <dcterms:created xsi:type="dcterms:W3CDTF">2019-02-01T08:27:03Z</dcterms:created>
  <dcterms:modified xsi:type="dcterms:W3CDTF">2022-03-14T13:48:39Z</dcterms:modified>
  <cp:category/>
  <cp:version/>
  <cp:contentType/>
  <cp:contentStatus/>
</cp:coreProperties>
</file>