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45" windowWidth="20115" windowHeight="7995" activeTab="0"/>
  </bookViews>
  <sheets>
    <sheet name="RO 22.3.2023" sheetId="3" r:id="rId1"/>
  </sheets>
  <definedNames/>
  <calcPr calcId="162913"/>
</workbook>
</file>

<file path=xl/sharedStrings.xml><?xml version="1.0" encoding="utf-8"?>
<sst xmlns="http://schemas.openxmlformats.org/spreadsheetml/2006/main" count="158" uniqueCount="114">
  <si>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</si>
  <si>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</si>
  <si>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</si>
  <si>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</si>
  <si>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</si>
  <si>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</si>
  <si>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</si>
  <si>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</si>
  <si>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</si>
  <si>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</si>
  <si>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</si>
  <si>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</si>
  <si>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</si>
  <si>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</si>
  <si>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</si>
  <si>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</si>
  <si>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</si>
  <si>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</si>
  <si>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</si>
  <si>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</si>
  <si>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</si>
  <si>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</si>
  <si>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</si>
  <si>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</si>
  <si>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</si>
  <si>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</si>
  <si>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</si>
  <si>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</si>
  <si>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</si>
  <si>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</si>
  <si>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Celkové výdaje (BV+inv)</t>
  </si>
  <si>
    <t>Finance</t>
  </si>
  <si>
    <t>Rekapitulace Rozpočtového opatření</t>
  </si>
  <si>
    <t>D) Změny ve financování</t>
  </si>
  <si>
    <t>Financování saldo</t>
  </si>
  <si>
    <t>NZ</t>
  </si>
  <si>
    <t>P= příjmy   V= výdaje   NZ= nově zařazeno do R2023</t>
  </si>
  <si>
    <t>Rekapitulace celkového rozpočtu města na rok 2023 včetně RO</t>
  </si>
  <si>
    <t xml:space="preserve">Rozpočtové opatření č. 2/2023 - změna schváleného rozpočtu roku 2023 - březen  (údaje v tis. Kč) </t>
  </si>
  <si>
    <t>Otrokovice 22.3.2023</t>
  </si>
  <si>
    <t>0358</t>
  </si>
  <si>
    <t>9302</t>
  </si>
  <si>
    <t>17002</t>
  </si>
  <si>
    <t>107517969</t>
  </si>
  <si>
    <t>0176</t>
  </si>
  <si>
    <t>0177</t>
  </si>
  <si>
    <t>0178</t>
  </si>
  <si>
    <t>0179</t>
  </si>
  <si>
    <t>0001</t>
  </si>
  <si>
    <t>TEHOS ROŠ opravy - zvýšení</t>
  </si>
  <si>
    <t>0325</t>
  </si>
  <si>
    <t>107117968</t>
  </si>
  <si>
    <t>0516</t>
  </si>
  <si>
    <t xml:space="preserve">SOC Nein. dotace v sociální oblasti pro Potravinovou banku ve Zl. kraji z.s. </t>
  </si>
  <si>
    <t>4.</t>
  </si>
  <si>
    <t>0581</t>
  </si>
  <si>
    <t>TEHOS ROŠ nákup služeb - přesun na opravy</t>
  </si>
  <si>
    <t>ORM - nám. 3. května čp. 1342</t>
  </si>
  <si>
    <t>6171</t>
  </si>
  <si>
    <t>9311</t>
  </si>
  <si>
    <t xml:space="preserve">ORM - Přednádražní prostor </t>
  </si>
  <si>
    <t>ORM - Revitalizace sídliště Moravanské</t>
  </si>
  <si>
    <t>3639</t>
  </si>
  <si>
    <t>2310</t>
  </si>
  <si>
    <t>ORM - ul. Bří Mrštíků chodníky + P</t>
  </si>
  <si>
    <t>2212</t>
  </si>
  <si>
    <t>9314</t>
  </si>
  <si>
    <t>ORM - ZTV laziště + výstavba RD</t>
  </si>
  <si>
    <t>3611</t>
  </si>
  <si>
    <t>2151</t>
  </si>
  <si>
    <t>ORM - Oprava lávek přes Dřevnici</t>
  </si>
  <si>
    <t>2219</t>
  </si>
  <si>
    <t>6126</t>
  </si>
  <si>
    <t>ORM - Lávka přes Dřevnici LP2</t>
  </si>
  <si>
    <t>2095</t>
  </si>
  <si>
    <t>ORM - Revitalizace St. Kolonka</t>
  </si>
  <si>
    <t>3636</t>
  </si>
  <si>
    <t>2322</t>
  </si>
  <si>
    <t>2317</t>
  </si>
  <si>
    <t>2331</t>
  </si>
  <si>
    <t>1014</t>
  </si>
  <si>
    <t>2121</t>
  </si>
  <si>
    <t>5.</t>
  </si>
  <si>
    <t xml:space="preserve">ORM Nákup ostatních služeb - deratizace, dezinsekce  </t>
  </si>
  <si>
    <t>ORM + PROV - Nákup ostatních služeb</t>
  </si>
  <si>
    <t xml:space="preserve">ORM Nákup ostatních služeb - stavebnictví </t>
  </si>
  <si>
    <t>ORM - Vnitroblok ul. Jungmannova - K. Čapka</t>
  </si>
  <si>
    <t>č. 2</t>
  </si>
  <si>
    <t>ORM - Rekonstrukce SSZ křiž. v Kvítkovicích</t>
  </si>
  <si>
    <t>00150</t>
  </si>
  <si>
    <t>EKO Transfer nein. dotace do ZK na projekt Na jedné lodi VII. Pro ZŠ Mánesova - V</t>
  </si>
  <si>
    <t>EKO Příjem nein. dotace od ZK na projekt Na jedné lodi VII. pro ZŠ Mánesova - P</t>
  </si>
  <si>
    <t>KST KMČ Baťov - nákup materiálu j.n.</t>
  </si>
  <si>
    <t>EKO Předpoklad přijetí dotace od MMR na AN Baťov - P</t>
  </si>
  <si>
    <t>EKO Příjem inv. dotace od MMR na AN Baťov - EU - P</t>
  </si>
  <si>
    <t>EKO Příjem inv. dotace od MMR na AN Baťov - SR - P</t>
  </si>
  <si>
    <t>KST KMČ Baťov - nájemné</t>
  </si>
  <si>
    <t>KST KMČ Baťov - pohoštění</t>
  </si>
  <si>
    <t xml:space="preserve">KST KMČ Střed - nákup materiálu j.n. </t>
  </si>
  <si>
    <t>KST KMČ Střed - nájemné</t>
  </si>
  <si>
    <t>KST KMČ Střed - pohoštění</t>
  </si>
  <si>
    <t>KST KMČ Trávníky - nákup materiálu j.n.</t>
  </si>
  <si>
    <t>KST KMČ Trávníky - nájemné</t>
  </si>
  <si>
    <t>KST KMČ Trávníky - pohoštění</t>
  </si>
  <si>
    <t>KST KMČ Kvítkovice - nákup materiálu j.n.</t>
  </si>
  <si>
    <t>KST KMČ Kvítkovice - nájemné</t>
  </si>
  <si>
    <t>KST KMČ Kvítkovice - pohoštění</t>
  </si>
  <si>
    <t xml:space="preserve">EKO Vratka dotace na přípravnou fázi voleb prezidenta ČR </t>
  </si>
  <si>
    <t>6.</t>
  </si>
  <si>
    <t>SOC + EKO SPOD - úprava rozpočtu - přesun na pol. 5194</t>
  </si>
  <si>
    <t>SOC + EKO SPOD zavedení nové pol. do organiazce SPOD dle platné RS</t>
  </si>
  <si>
    <t>0445</t>
  </si>
  <si>
    <t>Příloha k us. RMO/26/5/23</t>
  </si>
  <si>
    <t>SOC Nein. dotace pro Potravin. banku ve Zl. kraji, z.s., IČ 04024915, dle us. RMO/25/5/23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</si>
</sst>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</cellStyleXfs>
  <cellXfs count="1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6" xfId="0" applyNumberFormat="1" applyFont="1" applyFill="1" applyBorder="1" applyAlignment="1">
      <alignment horizontal="right"/>
    </xf>
    <xf numFmtId="0" fontId="1" fillId="0" borderId="7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6" xfId="0" applyNumberFormat="1" applyFont="1" applyFill="1" applyBorder="1"/>
    <xf numFmtId="0" fontId="3" fillId="0" borderId="7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3" borderId="1" xfId="0" applyNumberFormat="1" applyFont="1" applyFill="1" applyBorder="1" applyAlignment="1">
      <alignment horizontal="right"/>
    </xf>
    <xf numFmtId="0" fontId="1" fillId="0" borderId="8" xfId="0" applyFont="1" applyBorder="1"/>
    <xf numFmtId="4" fontId="1" fillId="0" borderId="5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1" fillId="0" borderId="9" xfId="0" applyNumberFormat="1" applyFont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4" xfId="0" applyFont="1" applyBorder="1"/>
    <xf numFmtId="0" fontId="1" fillId="0" borderId="9" xfId="0" applyFont="1" applyBorder="1"/>
    <xf numFmtId="0" fontId="3" fillId="0" borderId="12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3" xfId="0" applyFont="1" applyBorder="1"/>
    <xf numFmtId="4" fontId="3" fillId="4" borderId="8" xfId="20" applyNumberFormat="1" applyFont="1" applyFill="1" applyBorder="1" applyAlignment="1" applyProtection="1">
      <alignment/>
      <protection/>
    </xf>
    <xf numFmtId="4" fontId="1" fillId="4" borderId="8" xfId="20" applyNumberFormat="1" applyFont="1" applyFill="1" applyBorder="1" applyAlignment="1" applyProtection="1">
      <alignment/>
      <protection/>
    </xf>
    <xf numFmtId="4" fontId="3" fillId="0" borderId="4" xfId="0" applyNumberFormat="1" applyFont="1" applyBorder="1"/>
    <xf numFmtId="4" fontId="1" fillId="3" borderId="13" xfId="0" applyNumberFormat="1" applyFont="1" applyFill="1" applyBorder="1" applyAlignment="1">
      <alignment horizontal="right"/>
    </xf>
    <xf numFmtId="4" fontId="3" fillId="3" borderId="13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3" fillId="3" borderId="5" xfId="0" applyNumberFormat="1" applyFont="1" applyFill="1" applyBorder="1" applyAlignment="1">
      <alignment horizontal="right"/>
    </xf>
    <xf numFmtId="0" fontId="3" fillId="5" borderId="5" xfId="0" applyFont="1" applyFill="1" applyBorder="1" applyAlignment="1">
      <alignment horizontal="center"/>
    </xf>
    <xf numFmtId="0" fontId="3" fillId="0" borderId="0" xfId="0" applyFont="1"/>
    <xf numFmtId="0" fontId="3" fillId="0" borderId="14" xfId="0" applyFont="1" applyBorder="1" applyAlignment="1">
      <alignment horizontal="left"/>
    </xf>
    <xf numFmtId="4" fontId="3" fillId="0" borderId="7" xfId="0" applyNumberFormat="1" applyFont="1" applyBorder="1"/>
    <xf numFmtId="4" fontId="1" fillId="0" borderId="7" xfId="0" applyNumberFormat="1" applyFont="1" applyBorder="1"/>
    <xf numFmtId="14" fontId="1" fillId="0" borderId="13" xfId="0" applyNumberFormat="1" applyFont="1" applyBorder="1"/>
    <xf numFmtId="14" fontId="1" fillId="0" borderId="0" xfId="0" applyNumberFormat="1" applyFont="1" applyAlignment="1">
      <alignment horizontal="right"/>
    </xf>
    <xf numFmtId="0" fontId="1" fillId="5" borderId="5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49" fontId="1" fillId="5" borderId="5" xfId="0" applyNumberFormat="1" applyFont="1" applyFill="1" applyBorder="1" applyAlignment="1">
      <alignment horizontal="center" vertical="center"/>
    </xf>
    <xf numFmtId="4" fontId="1" fillId="5" borderId="5" xfId="0" applyNumberFormat="1" applyFont="1" applyFill="1" applyBorder="1" applyAlignment="1">
      <alignment horizontal="right" vertical="center"/>
    </xf>
    <xf numFmtId="4" fontId="3" fillId="5" borderId="5" xfId="0" applyNumberFormat="1" applyFont="1" applyFill="1" applyBorder="1" applyAlignment="1">
      <alignment horizontal="right" vertical="center"/>
    </xf>
    <xf numFmtId="4" fontId="1" fillId="5" borderId="5" xfId="0" applyNumberFormat="1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vertical="center"/>
    </xf>
    <xf numFmtId="0" fontId="4" fillId="5" borderId="5" xfId="0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vertical="center"/>
    </xf>
    <xf numFmtId="0" fontId="0" fillId="0" borderId="0" xfId="0"/>
    <xf numFmtId="0" fontId="3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left"/>
    </xf>
    <xf numFmtId="0" fontId="1" fillId="3" borderId="13" xfId="0" applyFont="1" applyFill="1" applyBorder="1"/>
    <xf numFmtId="0" fontId="1" fillId="3" borderId="13" xfId="0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center"/>
    </xf>
    <xf numFmtId="0" fontId="0" fillId="0" borderId="0" xfId="0" applyBorder="1"/>
    <xf numFmtId="4" fontId="3" fillId="0" borderId="0" xfId="0" applyNumberFormat="1" applyFont="1" applyFill="1" applyBorder="1" applyAlignment="1">
      <alignment horizontal="right"/>
    </xf>
    <xf numFmtId="0" fontId="0" fillId="0" borderId="7" xfId="0" applyBorder="1"/>
    <xf numFmtId="4" fontId="1" fillId="5" borderId="5" xfId="0" applyNumberFormat="1" applyFont="1" applyFill="1" applyBorder="1" applyAlignment="1">
      <alignment horizontal="right"/>
    </xf>
    <xf numFmtId="4" fontId="3" fillId="5" borderId="5" xfId="0" applyNumberFormat="1" applyFont="1" applyFill="1" applyBorder="1" applyAlignment="1">
      <alignment horizontal="right"/>
    </xf>
    <xf numFmtId="4" fontId="1" fillId="5" borderId="5" xfId="0" applyNumberFormat="1" applyFont="1" applyFill="1" applyBorder="1"/>
    <xf numFmtId="4" fontId="1" fillId="3" borderId="5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right" vertical="center"/>
    </xf>
    <xf numFmtId="0" fontId="1" fillId="5" borderId="5" xfId="0" applyFont="1" applyFill="1" applyBorder="1"/>
    <xf numFmtId="0" fontId="0" fillId="0" borderId="0" xfId="0" applyFill="1"/>
    <xf numFmtId="0" fontId="1" fillId="0" borderId="13" xfId="0" applyFont="1" applyFill="1" applyBorder="1"/>
    <xf numFmtId="49" fontId="3" fillId="0" borderId="5" xfId="0" applyNumberFormat="1" applyFont="1" applyFill="1" applyBorder="1" applyAlignment="1">
      <alignment horizontal="center"/>
    </xf>
    <xf numFmtId="0" fontId="0" fillId="0" borderId="5" xfId="0" applyFill="1" applyBorder="1"/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7" fillId="0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</cellStyles>
  <dxfs count="24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workbookViewId="0" topLeftCell="A25">
      <selection activeCell="N19" sqref="N19"/>
    </sheetView>
  </sheetViews>
  <sheetFormatPr defaultColWidth="9.140625" defaultRowHeight="15"/>
  <cols>
    <col min="1" max="1" width="4.00390625" style="0" customWidth="1"/>
    <col min="2" max="2" width="74.8515625" style="0" customWidth="1"/>
    <col min="3" max="3" width="4.140625" style="0" customWidth="1"/>
    <col min="4" max="4" width="9.28125" style="0" customWidth="1"/>
    <col min="5" max="6" width="7.28125" style="0" customWidth="1"/>
    <col min="7" max="7" width="6.8515625" style="0" customWidth="1"/>
    <col min="8" max="8" width="10.28125" style="0" customWidth="1"/>
    <col min="9" max="9" width="10.140625" style="0" customWidth="1"/>
    <col min="10" max="10" width="9.8515625" style="0" customWidth="1"/>
  </cols>
  <sheetData>
    <row r="1" spans="1:10" ht="12.95" customHeight="1">
      <c r="A1" s="1" t="s">
        <v>38</v>
      </c>
      <c r="B1" s="56"/>
      <c r="C1" s="2"/>
      <c r="D1" s="2"/>
      <c r="E1" s="3"/>
      <c r="F1" s="3"/>
      <c r="G1" s="3"/>
      <c r="H1" s="114" t="s">
        <v>112</v>
      </c>
      <c r="I1" s="114"/>
      <c r="J1" s="114"/>
    </row>
    <row r="2" spans="1:10" ht="12.95" customHeight="1">
      <c r="A2" s="4" t="s">
        <v>0</v>
      </c>
      <c r="B2" s="121" t="s">
        <v>1</v>
      </c>
      <c r="C2" s="4"/>
      <c r="D2" s="4" t="s">
        <v>2</v>
      </c>
      <c r="E2" s="121" t="s">
        <v>3</v>
      </c>
      <c r="F2" s="121" t="s">
        <v>4</v>
      </c>
      <c r="G2" s="121" t="s">
        <v>5</v>
      </c>
      <c r="H2" s="4" t="s">
        <v>6</v>
      </c>
      <c r="I2" s="4" t="s">
        <v>7</v>
      </c>
      <c r="J2" s="4" t="s">
        <v>8</v>
      </c>
    </row>
    <row r="3" spans="1:10" ht="12.95" customHeight="1">
      <c r="A3" s="5" t="s">
        <v>9</v>
      </c>
      <c r="B3" s="122"/>
      <c r="C3" s="5"/>
      <c r="D3" s="5" t="s">
        <v>10</v>
      </c>
      <c r="E3" s="122"/>
      <c r="F3" s="122"/>
      <c r="G3" s="122"/>
      <c r="H3" s="5" t="s">
        <v>11</v>
      </c>
      <c r="I3" s="5" t="s">
        <v>87</v>
      </c>
      <c r="J3" s="5" t="s">
        <v>11</v>
      </c>
    </row>
    <row r="4" spans="1:10" ht="12.95" customHeight="1">
      <c r="A4" s="6" t="s">
        <v>12</v>
      </c>
      <c r="B4" s="7"/>
      <c r="C4" s="8"/>
      <c r="D4" s="8"/>
      <c r="E4" s="8"/>
      <c r="F4" s="8"/>
      <c r="G4" s="8"/>
      <c r="H4" s="8"/>
      <c r="I4" s="9"/>
      <c r="J4" s="10"/>
    </row>
    <row r="5" spans="1:10" ht="12.95" customHeight="1">
      <c r="A5" s="132" t="s">
        <v>13</v>
      </c>
      <c r="B5" s="62" t="s">
        <v>91</v>
      </c>
      <c r="C5" s="63" t="s">
        <v>35</v>
      </c>
      <c r="D5" s="65" t="s">
        <v>89</v>
      </c>
      <c r="E5" s="64"/>
      <c r="F5" s="64">
        <v>4122</v>
      </c>
      <c r="G5" s="65" t="s">
        <v>40</v>
      </c>
      <c r="H5" s="66">
        <v>0</v>
      </c>
      <c r="I5" s="67">
        <v>50</v>
      </c>
      <c r="J5" s="68">
        <f>H5+I5</f>
        <v>50</v>
      </c>
    </row>
    <row r="6" spans="1:10" ht="12.95" customHeight="1">
      <c r="A6" s="132"/>
      <c r="B6" s="62" t="s">
        <v>90</v>
      </c>
      <c r="C6" s="63" t="s">
        <v>35</v>
      </c>
      <c r="D6" s="65" t="s">
        <v>89</v>
      </c>
      <c r="E6" s="64">
        <v>3113</v>
      </c>
      <c r="F6" s="64">
        <v>5336</v>
      </c>
      <c r="G6" s="65" t="s">
        <v>40</v>
      </c>
      <c r="H6" s="66">
        <v>0</v>
      </c>
      <c r="I6" s="67">
        <v>50</v>
      </c>
      <c r="J6" s="68">
        <f aca="true" t="shared" si="0" ref="J6:J9">H6+I6</f>
        <v>50</v>
      </c>
    </row>
    <row r="7" spans="1:10" s="77" customFormat="1" ht="12.95" customHeight="1">
      <c r="A7" s="133" t="s">
        <v>14</v>
      </c>
      <c r="B7" s="76" t="s">
        <v>93</v>
      </c>
      <c r="C7" s="72"/>
      <c r="D7" s="69" t="s">
        <v>42</v>
      </c>
      <c r="E7" s="95"/>
      <c r="F7" s="95">
        <v>4216</v>
      </c>
      <c r="G7" s="69" t="s">
        <v>41</v>
      </c>
      <c r="H7" s="70">
        <v>13000</v>
      </c>
      <c r="I7" s="96">
        <v>-13000</v>
      </c>
      <c r="J7" s="73">
        <f t="shared" si="0"/>
        <v>0</v>
      </c>
    </row>
    <row r="8" spans="1:10" s="77" customFormat="1" ht="12.95" customHeight="1">
      <c r="A8" s="134"/>
      <c r="B8" s="62" t="s">
        <v>94</v>
      </c>
      <c r="C8" s="63" t="s">
        <v>35</v>
      </c>
      <c r="D8" s="65" t="s">
        <v>43</v>
      </c>
      <c r="E8" s="64"/>
      <c r="F8" s="64">
        <v>4216</v>
      </c>
      <c r="G8" s="65" t="s">
        <v>41</v>
      </c>
      <c r="H8" s="66">
        <v>0</v>
      </c>
      <c r="I8" s="67">
        <v>12691.59</v>
      </c>
      <c r="J8" s="68">
        <f t="shared" si="0"/>
        <v>12691.59</v>
      </c>
    </row>
    <row r="9" spans="1:10" ht="12.95" customHeight="1">
      <c r="A9" s="135"/>
      <c r="B9" s="62" t="s">
        <v>95</v>
      </c>
      <c r="C9" s="63" t="s">
        <v>35</v>
      </c>
      <c r="D9" s="65" t="s">
        <v>51</v>
      </c>
      <c r="E9" s="64"/>
      <c r="F9" s="64">
        <v>4216</v>
      </c>
      <c r="G9" s="65" t="s">
        <v>41</v>
      </c>
      <c r="H9" s="66">
        <v>0</v>
      </c>
      <c r="I9" s="67">
        <v>746.56</v>
      </c>
      <c r="J9" s="68">
        <f t="shared" si="0"/>
        <v>746.56</v>
      </c>
    </row>
    <row r="10" spans="1:10" ht="12.95" customHeight="1">
      <c r="A10" s="14"/>
      <c r="B10" s="15"/>
      <c r="C10" s="16"/>
      <c r="D10" s="16"/>
      <c r="E10" s="123" t="s">
        <v>16</v>
      </c>
      <c r="F10" s="123"/>
      <c r="G10" s="123"/>
      <c r="H10" s="12">
        <f>H5+H7+H8+H9</f>
        <v>13000</v>
      </c>
      <c r="I10" s="12">
        <f>I5+I7+I8+I9</f>
        <v>488.1500000000001</v>
      </c>
      <c r="J10" s="12">
        <f>J5+J7+J8+J9</f>
        <v>13488.15</v>
      </c>
    </row>
    <row r="11" spans="1:12" ht="12.95" customHeight="1">
      <c r="A11" s="14"/>
      <c r="B11" s="17" t="s">
        <v>36</v>
      </c>
      <c r="C11" s="16"/>
      <c r="D11" s="16"/>
      <c r="E11" s="124" t="s">
        <v>17</v>
      </c>
      <c r="F11" s="124"/>
      <c r="G11" s="124"/>
      <c r="H11" s="12">
        <f>H6</f>
        <v>0</v>
      </c>
      <c r="I11" s="12">
        <f>I6</f>
        <v>50</v>
      </c>
      <c r="J11" s="12">
        <f>J6</f>
        <v>50</v>
      </c>
      <c r="K11" s="88"/>
      <c r="L11" s="87"/>
    </row>
    <row r="12" spans="1:11" ht="12.95" customHeight="1">
      <c r="A12" s="14"/>
      <c r="B12" s="18"/>
      <c r="C12" s="16"/>
      <c r="D12" s="16"/>
      <c r="E12" s="125" t="s">
        <v>18</v>
      </c>
      <c r="F12" s="125"/>
      <c r="G12" s="125"/>
      <c r="H12" s="12">
        <v>0</v>
      </c>
      <c r="I12" s="12">
        <v>0</v>
      </c>
      <c r="J12" s="12">
        <v>0</v>
      </c>
      <c r="K12" s="89"/>
    </row>
    <row r="13" spans="1:10" ht="12.95" customHeight="1">
      <c r="A13" s="20"/>
      <c r="B13" s="21"/>
      <c r="C13" s="22"/>
      <c r="D13" s="22"/>
      <c r="E13" s="125" t="s">
        <v>19</v>
      </c>
      <c r="F13" s="125"/>
      <c r="G13" s="125"/>
      <c r="H13" s="23">
        <f>H10-H11-H12</f>
        <v>13000</v>
      </c>
      <c r="I13" s="23">
        <f>I10-I11-I12</f>
        <v>438.1500000000001</v>
      </c>
      <c r="J13" s="23">
        <f>J10-J11-J12</f>
        <v>13438.15</v>
      </c>
    </row>
    <row r="14" spans="1:10" ht="12.95" customHeight="1">
      <c r="A14" s="24" t="s">
        <v>20</v>
      </c>
      <c r="B14" s="25"/>
      <c r="C14" s="26"/>
      <c r="D14" s="26"/>
      <c r="E14" s="27"/>
      <c r="F14" s="25"/>
      <c r="G14" s="25"/>
      <c r="H14" s="28"/>
      <c r="I14" s="28"/>
      <c r="J14" s="29"/>
    </row>
    <row r="15" spans="1:10" ht="12.95" customHeight="1">
      <c r="A15" s="133" t="s">
        <v>13</v>
      </c>
      <c r="B15" s="97" t="s">
        <v>92</v>
      </c>
      <c r="C15" s="63" t="s">
        <v>35</v>
      </c>
      <c r="D15" s="55"/>
      <c r="E15" s="64">
        <v>6112</v>
      </c>
      <c r="F15" s="64">
        <v>5139</v>
      </c>
      <c r="G15" s="65" t="s">
        <v>44</v>
      </c>
      <c r="H15" s="90">
        <v>0</v>
      </c>
      <c r="I15" s="91">
        <v>10</v>
      </c>
      <c r="J15" s="92">
        <f aca="true" t="shared" si="1" ref="J15:J26">H15+I15</f>
        <v>10</v>
      </c>
    </row>
    <row r="16" spans="1:10" ht="12.95" customHeight="1">
      <c r="A16" s="134"/>
      <c r="B16" s="97" t="s">
        <v>96</v>
      </c>
      <c r="C16" s="63" t="s">
        <v>35</v>
      </c>
      <c r="D16" s="55"/>
      <c r="E16" s="64">
        <v>6112</v>
      </c>
      <c r="F16" s="64">
        <v>5164</v>
      </c>
      <c r="G16" s="65" t="s">
        <v>44</v>
      </c>
      <c r="H16" s="90">
        <v>0</v>
      </c>
      <c r="I16" s="91">
        <v>5</v>
      </c>
      <c r="J16" s="92">
        <f t="shared" si="1"/>
        <v>5</v>
      </c>
    </row>
    <row r="17" spans="1:10" ht="12.95" customHeight="1">
      <c r="A17" s="134"/>
      <c r="B17" s="97" t="s">
        <v>97</v>
      </c>
      <c r="C17" s="63" t="s">
        <v>35</v>
      </c>
      <c r="D17" s="55"/>
      <c r="E17" s="64">
        <v>6112</v>
      </c>
      <c r="F17" s="64">
        <v>5175</v>
      </c>
      <c r="G17" s="65" t="s">
        <v>44</v>
      </c>
      <c r="H17" s="90">
        <v>0</v>
      </c>
      <c r="I17" s="91">
        <v>10</v>
      </c>
      <c r="J17" s="92">
        <f t="shared" si="1"/>
        <v>10</v>
      </c>
    </row>
    <row r="18" spans="1:10" s="77" customFormat="1" ht="12.95" customHeight="1">
      <c r="A18" s="134"/>
      <c r="B18" s="97" t="s">
        <v>98</v>
      </c>
      <c r="C18" s="63" t="s">
        <v>35</v>
      </c>
      <c r="D18" s="55"/>
      <c r="E18" s="64">
        <v>6112</v>
      </c>
      <c r="F18" s="64">
        <v>5139</v>
      </c>
      <c r="G18" s="65" t="s">
        <v>45</v>
      </c>
      <c r="H18" s="90">
        <v>0</v>
      </c>
      <c r="I18" s="91">
        <v>10</v>
      </c>
      <c r="J18" s="92">
        <f t="shared" si="1"/>
        <v>10</v>
      </c>
    </row>
    <row r="19" spans="1:10" s="77" customFormat="1" ht="12.95" customHeight="1">
      <c r="A19" s="134"/>
      <c r="B19" s="97" t="s">
        <v>99</v>
      </c>
      <c r="C19" s="63" t="s">
        <v>35</v>
      </c>
      <c r="D19" s="55"/>
      <c r="E19" s="64">
        <v>6112</v>
      </c>
      <c r="F19" s="64">
        <v>5164</v>
      </c>
      <c r="G19" s="65" t="s">
        <v>45</v>
      </c>
      <c r="H19" s="90">
        <v>0</v>
      </c>
      <c r="I19" s="91">
        <v>5</v>
      </c>
      <c r="J19" s="92">
        <f t="shared" si="1"/>
        <v>5</v>
      </c>
    </row>
    <row r="20" spans="1:10" s="77" customFormat="1" ht="12.95" customHeight="1">
      <c r="A20" s="134"/>
      <c r="B20" s="97" t="s">
        <v>100</v>
      </c>
      <c r="C20" s="63" t="s">
        <v>35</v>
      </c>
      <c r="D20" s="55"/>
      <c r="E20" s="64">
        <v>6112</v>
      </c>
      <c r="F20" s="64">
        <v>5175</v>
      </c>
      <c r="G20" s="65" t="s">
        <v>45</v>
      </c>
      <c r="H20" s="90">
        <v>0</v>
      </c>
      <c r="I20" s="91">
        <v>10</v>
      </c>
      <c r="J20" s="92">
        <f t="shared" si="1"/>
        <v>10</v>
      </c>
    </row>
    <row r="21" spans="1:10" s="77" customFormat="1" ht="12.95" customHeight="1">
      <c r="A21" s="134"/>
      <c r="B21" s="97" t="s">
        <v>101</v>
      </c>
      <c r="C21" s="63" t="s">
        <v>35</v>
      </c>
      <c r="D21" s="55"/>
      <c r="E21" s="64">
        <v>6112</v>
      </c>
      <c r="F21" s="64">
        <v>5139</v>
      </c>
      <c r="G21" s="65" t="s">
        <v>46</v>
      </c>
      <c r="H21" s="90">
        <v>0</v>
      </c>
      <c r="I21" s="91">
        <v>10</v>
      </c>
      <c r="J21" s="92">
        <f t="shared" si="1"/>
        <v>10</v>
      </c>
    </row>
    <row r="22" spans="1:10" s="77" customFormat="1" ht="12.95" customHeight="1">
      <c r="A22" s="134"/>
      <c r="B22" s="97" t="s">
        <v>102</v>
      </c>
      <c r="C22" s="63" t="s">
        <v>35</v>
      </c>
      <c r="D22" s="55"/>
      <c r="E22" s="64">
        <v>6112</v>
      </c>
      <c r="F22" s="64">
        <v>5164</v>
      </c>
      <c r="G22" s="65" t="s">
        <v>46</v>
      </c>
      <c r="H22" s="90">
        <v>0</v>
      </c>
      <c r="I22" s="91">
        <v>5</v>
      </c>
      <c r="J22" s="92">
        <f t="shared" si="1"/>
        <v>5</v>
      </c>
    </row>
    <row r="23" spans="1:10" s="77" customFormat="1" ht="12.95" customHeight="1">
      <c r="A23" s="134"/>
      <c r="B23" s="97" t="s">
        <v>103</v>
      </c>
      <c r="C23" s="63" t="s">
        <v>35</v>
      </c>
      <c r="D23" s="55"/>
      <c r="E23" s="64">
        <v>6112</v>
      </c>
      <c r="F23" s="64">
        <v>5175</v>
      </c>
      <c r="G23" s="65" t="s">
        <v>46</v>
      </c>
      <c r="H23" s="90">
        <v>0</v>
      </c>
      <c r="I23" s="91">
        <v>10</v>
      </c>
      <c r="J23" s="92">
        <f t="shared" si="1"/>
        <v>10</v>
      </c>
    </row>
    <row r="24" spans="1:10" ht="12.95" customHeight="1">
      <c r="A24" s="134"/>
      <c r="B24" s="97" t="s">
        <v>104</v>
      </c>
      <c r="C24" s="63" t="s">
        <v>35</v>
      </c>
      <c r="D24" s="55"/>
      <c r="E24" s="64">
        <v>6112</v>
      </c>
      <c r="F24" s="64">
        <v>5139</v>
      </c>
      <c r="G24" s="65" t="s">
        <v>47</v>
      </c>
      <c r="H24" s="90">
        <v>0</v>
      </c>
      <c r="I24" s="91">
        <v>10</v>
      </c>
      <c r="J24" s="92">
        <f t="shared" si="1"/>
        <v>10</v>
      </c>
    </row>
    <row r="25" spans="1:10" s="77" customFormat="1" ht="12.95" customHeight="1">
      <c r="A25" s="134"/>
      <c r="B25" s="97" t="s">
        <v>105</v>
      </c>
      <c r="C25" s="63" t="s">
        <v>35</v>
      </c>
      <c r="D25" s="55"/>
      <c r="E25" s="64">
        <v>6112</v>
      </c>
      <c r="F25" s="64">
        <v>5164</v>
      </c>
      <c r="G25" s="65" t="s">
        <v>47</v>
      </c>
      <c r="H25" s="90">
        <v>0</v>
      </c>
      <c r="I25" s="91">
        <v>5</v>
      </c>
      <c r="J25" s="92">
        <f t="shared" si="1"/>
        <v>5</v>
      </c>
    </row>
    <row r="26" spans="1:10" ht="12.95" customHeight="1">
      <c r="A26" s="135"/>
      <c r="B26" s="97" t="s">
        <v>106</v>
      </c>
      <c r="C26" s="63" t="s">
        <v>35</v>
      </c>
      <c r="D26" s="55"/>
      <c r="E26" s="64">
        <v>6112</v>
      </c>
      <c r="F26" s="64">
        <v>5175</v>
      </c>
      <c r="G26" s="65" t="s">
        <v>47</v>
      </c>
      <c r="H26" s="90">
        <v>0</v>
      </c>
      <c r="I26" s="91">
        <v>10</v>
      </c>
      <c r="J26" s="92">
        <f t="shared" si="1"/>
        <v>10</v>
      </c>
    </row>
    <row r="27" spans="1:10" ht="12.95" customHeight="1">
      <c r="A27" s="95" t="s">
        <v>14</v>
      </c>
      <c r="B27" s="71" t="s">
        <v>107</v>
      </c>
      <c r="C27" s="72"/>
      <c r="D27" s="112"/>
      <c r="E27" s="112">
        <v>6402</v>
      </c>
      <c r="F27" s="112">
        <v>5364</v>
      </c>
      <c r="G27" s="69" t="s">
        <v>48</v>
      </c>
      <c r="H27" s="13">
        <v>33.09</v>
      </c>
      <c r="I27" s="11">
        <v>79.98</v>
      </c>
      <c r="J27" s="73">
        <f aca="true" t="shared" si="2" ref="J27:J33">H27+I27</f>
        <v>113.07000000000001</v>
      </c>
    </row>
    <row r="28" spans="1:10" s="77" customFormat="1" ht="12.95" customHeight="1">
      <c r="A28" s="133" t="s">
        <v>15</v>
      </c>
      <c r="B28" s="71" t="s">
        <v>56</v>
      </c>
      <c r="C28" s="72"/>
      <c r="D28" s="102"/>
      <c r="E28" s="111">
        <v>3429</v>
      </c>
      <c r="F28" s="111">
        <v>5169</v>
      </c>
      <c r="G28" s="69" t="s">
        <v>50</v>
      </c>
      <c r="H28" s="13">
        <v>1570</v>
      </c>
      <c r="I28" s="11">
        <v>-541.83</v>
      </c>
      <c r="J28" s="73">
        <f t="shared" si="2"/>
        <v>1028.17</v>
      </c>
    </row>
    <row r="29" spans="1:10" s="98" customFormat="1" ht="12.95" customHeight="1">
      <c r="A29" s="135"/>
      <c r="B29" s="71" t="s">
        <v>49</v>
      </c>
      <c r="C29" s="72"/>
      <c r="D29" s="95"/>
      <c r="E29" s="111">
        <v>3429</v>
      </c>
      <c r="F29" s="111">
        <v>5171</v>
      </c>
      <c r="G29" s="69" t="s">
        <v>50</v>
      </c>
      <c r="H29" s="13">
        <v>900</v>
      </c>
      <c r="I29" s="11">
        <v>800</v>
      </c>
      <c r="J29" s="73">
        <f t="shared" si="2"/>
        <v>1700</v>
      </c>
    </row>
    <row r="30" spans="1:10" s="98" customFormat="1" ht="12.95" customHeight="1">
      <c r="A30" s="133" t="s">
        <v>54</v>
      </c>
      <c r="B30" s="71" t="s">
        <v>109</v>
      </c>
      <c r="C30" s="72"/>
      <c r="D30" s="113">
        <v>13024</v>
      </c>
      <c r="E30" s="113">
        <v>4329</v>
      </c>
      <c r="F30" s="113">
        <v>5494</v>
      </c>
      <c r="G30" s="69" t="s">
        <v>111</v>
      </c>
      <c r="H30" s="13">
        <v>6</v>
      </c>
      <c r="I30" s="11">
        <v>-6</v>
      </c>
      <c r="J30" s="73">
        <f t="shared" si="2"/>
        <v>0</v>
      </c>
    </row>
    <row r="31" spans="1:10" s="98" customFormat="1" ht="12.95" customHeight="1">
      <c r="A31" s="135"/>
      <c r="B31" s="74" t="s">
        <v>110</v>
      </c>
      <c r="C31" s="63" t="s">
        <v>35</v>
      </c>
      <c r="D31" s="64">
        <v>13024</v>
      </c>
      <c r="E31" s="64">
        <v>4329</v>
      </c>
      <c r="F31" s="64">
        <v>5194</v>
      </c>
      <c r="G31" s="65" t="s">
        <v>111</v>
      </c>
      <c r="H31" s="90">
        <v>0</v>
      </c>
      <c r="I31" s="91">
        <v>6</v>
      </c>
      <c r="J31" s="68">
        <f t="shared" si="2"/>
        <v>6</v>
      </c>
    </row>
    <row r="32" spans="1:10" s="98" customFormat="1" ht="12.95" customHeight="1">
      <c r="A32" s="133" t="s">
        <v>82</v>
      </c>
      <c r="B32" s="71" t="s">
        <v>53</v>
      </c>
      <c r="C32" s="72"/>
      <c r="D32" s="95"/>
      <c r="E32" s="111">
        <v>4399</v>
      </c>
      <c r="F32" s="111">
        <v>5222</v>
      </c>
      <c r="G32" s="69" t="s">
        <v>52</v>
      </c>
      <c r="H32" s="13">
        <v>470</v>
      </c>
      <c r="I32" s="11">
        <v>-40</v>
      </c>
      <c r="J32" s="73">
        <f t="shared" si="2"/>
        <v>430</v>
      </c>
    </row>
    <row r="33" spans="1:10" s="98" customFormat="1" ht="12.95" customHeight="1">
      <c r="A33" s="135"/>
      <c r="B33" s="74" t="s">
        <v>113</v>
      </c>
      <c r="C33" s="63" t="s">
        <v>35</v>
      </c>
      <c r="D33" s="64"/>
      <c r="E33" s="64">
        <v>4349</v>
      </c>
      <c r="F33" s="64">
        <v>5222</v>
      </c>
      <c r="G33" s="65" t="s">
        <v>55</v>
      </c>
      <c r="H33" s="90">
        <v>0</v>
      </c>
      <c r="I33" s="91">
        <v>40</v>
      </c>
      <c r="J33" s="68">
        <f t="shared" si="2"/>
        <v>40</v>
      </c>
    </row>
    <row r="34" spans="1:10" s="98" customFormat="1" ht="12.95" customHeight="1">
      <c r="A34" s="133" t="s">
        <v>108</v>
      </c>
      <c r="B34" s="103" t="s">
        <v>70</v>
      </c>
      <c r="C34" s="104"/>
      <c r="D34" s="104"/>
      <c r="E34" s="107" t="s">
        <v>71</v>
      </c>
      <c r="F34" s="108">
        <v>5171</v>
      </c>
      <c r="G34" s="109" t="s">
        <v>72</v>
      </c>
      <c r="H34" s="13">
        <v>1800</v>
      </c>
      <c r="I34" s="11">
        <v>-102</v>
      </c>
      <c r="J34" s="13">
        <f>H34+I34</f>
        <v>1698</v>
      </c>
    </row>
    <row r="35" spans="1:10" s="98" customFormat="1" ht="12.95" customHeight="1">
      <c r="A35" s="134"/>
      <c r="B35" s="103" t="s">
        <v>83</v>
      </c>
      <c r="C35" s="106"/>
      <c r="D35" s="106"/>
      <c r="E35" s="107" t="s">
        <v>80</v>
      </c>
      <c r="F35" s="108">
        <v>5169</v>
      </c>
      <c r="G35" s="109"/>
      <c r="H35" s="13">
        <v>1058</v>
      </c>
      <c r="I35" s="11">
        <v>230</v>
      </c>
      <c r="J35" s="13">
        <f>H35+I35</f>
        <v>1288</v>
      </c>
    </row>
    <row r="36" spans="1:10" s="98" customFormat="1" ht="12.95" customHeight="1">
      <c r="A36" s="134"/>
      <c r="B36" s="110" t="s">
        <v>84</v>
      </c>
      <c r="C36" s="104"/>
      <c r="D36" s="104"/>
      <c r="E36" s="107" t="s">
        <v>58</v>
      </c>
      <c r="F36" s="108">
        <v>5169</v>
      </c>
      <c r="G36" s="105"/>
      <c r="H36" s="13">
        <v>4473.08</v>
      </c>
      <c r="I36" s="11">
        <v>-14.1</v>
      </c>
      <c r="J36" s="13">
        <f>H36+I36</f>
        <v>4458.98</v>
      </c>
    </row>
    <row r="37" spans="1:10" s="98" customFormat="1" ht="12.95" customHeight="1">
      <c r="A37" s="135"/>
      <c r="B37" s="110" t="s">
        <v>85</v>
      </c>
      <c r="C37" s="104"/>
      <c r="D37" s="104"/>
      <c r="E37" s="107" t="s">
        <v>81</v>
      </c>
      <c r="F37" s="108">
        <v>5169</v>
      </c>
      <c r="G37" s="105"/>
      <c r="H37" s="13">
        <v>20</v>
      </c>
      <c r="I37" s="11">
        <v>14.1</v>
      </c>
      <c r="J37" s="13">
        <f>H37+I37</f>
        <v>34.1</v>
      </c>
    </row>
    <row r="38" spans="1:10" ht="12.95" customHeight="1">
      <c r="A38" s="20"/>
      <c r="B38" s="25"/>
      <c r="C38" s="26"/>
      <c r="D38" s="26"/>
      <c r="E38" s="126" t="s">
        <v>21</v>
      </c>
      <c r="F38" s="114"/>
      <c r="G38" s="127"/>
      <c r="H38" s="33">
        <f>SUM(H15:H37)</f>
        <v>10330.17</v>
      </c>
      <c r="I38" s="33">
        <f>SUM(I15:I37)</f>
        <v>566.15</v>
      </c>
      <c r="J38" s="33">
        <f>SUM(J15:J37)</f>
        <v>10896.32</v>
      </c>
    </row>
    <row r="39" spans="1:10" ht="12.95" customHeight="1">
      <c r="A39" s="57" t="s">
        <v>22</v>
      </c>
      <c r="B39" s="25"/>
      <c r="C39" s="26"/>
      <c r="D39" s="26"/>
      <c r="E39" s="27"/>
      <c r="F39" s="25"/>
      <c r="G39" s="25"/>
      <c r="H39" s="28"/>
      <c r="I39" s="28"/>
      <c r="J39" s="34"/>
    </row>
    <row r="40" spans="1:10" s="77" customFormat="1" ht="12.95" customHeight="1">
      <c r="A40" s="133" t="s">
        <v>13</v>
      </c>
      <c r="B40" s="103" t="s">
        <v>57</v>
      </c>
      <c r="C40" s="104"/>
      <c r="D40" s="104"/>
      <c r="E40" s="107" t="s">
        <v>58</v>
      </c>
      <c r="F40" s="108">
        <v>6121</v>
      </c>
      <c r="G40" s="109" t="s">
        <v>59</v>
      </c>
      <c r="H40" s="13">
        <v>4500</v>
      </c>
      <c r="I40" s="11">
        <v>-245</v>
      </c>
      <c r="J40" s="13">
        <f aca="true" t="shared" si="3" ref="J40:J48">H40+I40</f>
        <v>4255</v>
      </c>
    </row>
    <row r="41" spans="1:10" s="77" customFormat="1" ht="12.95" customHeight="1">
      <c r="A41" s="134"/>
      <c r="B41" s="103" t="s">
        <v>60</v>
      </c>
      <c r="C41" s="103"/>
      <c r="D41" s="103"/>
      <c r="E41" s="79">
        <v>3639</v>
      </c>
      <c r="F41" s="79">
        <v>6121</v>
      </c>
      <c r="G41" s="75">
        <v>2206</v>
      </c>
      <c r="H41" s="13">
        <v>100</v>
      </c>
      <c r="I41" s="11">
        <v>245</v>
      </c>
      <c r="J41" s="13">
        <f t="shared" si="3"/>
        <v>345</v>
      </c>
    </row>
    <row r="42" spans="1:10" s="77" customFormat="1" ht="12.95" customHeight="1">
      <c r="A42" s="134"/>
      <c r="B42" s="103" t="s">
        <v>61</v>
      </c>
      <c r="C42" s="104"/>
      <c r="D42" s="104"/>
      <c r="E42" s="107" t="s">
        <v>62</v>
      </c>
      <c r="F42" s="108">
        <v>6121</v>
      </c>
      <c r="G42" s="109" t="s">
        <v>63</v>
      </c>
      <c r="H42" s="13">
        <v>2200</v>
      </c>
      <c r="I42" s="11">
        <v>-200</v>
      </c>
      <c r="J42" s="13">
        <f t="shared" si="3"/>
        <v>2000</v>
      </c>
    </row>
    <row r="43" spans="1:10" s="77" customFormat="1" ht="12.95" customHeight="1">
      <c r="A43" s="134"/>
      <c r="B43" s="103" t="s">
        <v>64</v>
      </c>
      <c r="C43" s="104"/>
      <c r="D43" s="104"/>
      <c r="E43" s="107" t="s">
        <v>65</v>
      </c>
      <c r="F43" s="108">
        <v>6121</v>
      </c>
      <c r="G43" s="109" t="s">
        <v>66</v>
      </c>
      <c r="H43" s="13">
        <v>1500</v>
      </c>
      <c r="I43" s="11">
        <v>-100</v>
      </c>
      <c r="J43" s="13">
        <f t="shared" si="3"/>
        <v>1400</v>
      </c>
    </row>
    <row r="44" spans="1:10" s="77" customFormat="1" ht="12.95" customHeight="1">
      <c r="A44" s="134"/>
      <c r="B44" s="103" t="s">
        <v>67</v>
      </c>
      <c r="C44" s="104"/>
      <c r="D44" s="104"/>
      <c r="E44" s="107" t="s">
        <v>68</v>
      </c>
      <c r="F44" s="108">
        <v>6121</v>
      </c>
      <c r="G44" s="109" t="s">
        <v>69</v>
      </c>
      <c r="H44" s="13">
        <v>150</v>
      </c>
      <c r="I44" s="11">
        <v>300</v>
      </c>
      <c r="J44" s="13">
        <f t="shared" si="3"/>
        <v>450</v>
      </c>
    </row>
    <row r="45" spans="1:10" s="77" customFormat="1" ht="12.95" customHeight="1">
      <c r="A45" s="134"/>
      <c r="B45" s="103" t="s">
        <v>73</v>
      </c>
      <c r="C45" s="104"/>
      <c r="D45" s="104"/>
      <c r="E45" s="107" t="s">
        <v>71</v>
      </c>
      <c r="F45" s="108">
        <v>6121</v>
      </c>
      <c r="G45" s="109" t="s">
        <v>74</v>
      </c>
      <c r="H45" s="13">
        <v>300</v>
      </c>
      <c r="I45" s="11">
        <v>90</v>
      </c>
      <c r="J45" s="13">
        <f t="shared" si="3"/>
        <v>390</v>
      </c>
    </row>
    <row r="46" spans="1:10" s="77" customFormat="1" ht="12.95" customHeight="1">
      <c r="A46" s="134"/>
      <c r="B46" s="103" t="s">
        <v>75</v>
      </c>
      <c r="C46" s="104"/>
      <c r="D46" s="104"/>
      <c r="E46" s="107" t="s">
        <v>76</v>
      </c>
      <c r="F46" s="108">
        <v>6121</v>
      </c>
      <c r="G46" s="109" t="s">
        <v>77</v>
      </c>
      <c r="H46" s="13">
        <v>300</v>
      </c>
      <c r="I46" s="11">
        <v>9</v>
      </c>
      <c r="J46" s="13">
        <f t="shared" si="3"/>
        <v>309</v>
      </c>
    </row>
    <row r="47" spans="1:10" s="77" customFormat="1" ht="12.95" customHeight="1">
      <c r="A47" s="134"/>
      <c r="B47" s="103" t="s">
        <v>86</v>
      </c>
      <c r="C47" s="106"/>
      <c r="D47" s="106"/>
      <c r="E47" s="107" t="s">
        <v>62</v>
      </c>
      <c r="F47" s="108">
        <v>6121</v>
      </c>
      <c r="G47" s="109" t="s">
        <v>78</v>
      </c>
      <c r="H47" s="13">
        <v>100</v>
      </c>
      <c r="I47" s="11">
        <v>3</v>
      </c>
      <c r="J47" s="13">
        <f t="shared" si="3"/>
        <v>103</v>
      </c>
    </row>
    <row r="48" spans="1:10" s="77" customFormat="1" ht="12.95" customHeight="1">
      <c r="A48" s="134"/>
      <c r="B48" s="103" t="s">
        <v>88</v>
      </c>
      <c r="C48" s="106"/>
      <c r="D48" s="106"/>
      <c r="E48" s="107" t="s">
        <v>65</v>
      </c>
      <c r="F48" s="108">
        <v>6121</v>
      </c>
      <c r="G48" s="109" t="s">
        <v>79</v>
      </c>
      <c r="H48" s="13">
        <v>1700</v>
      </c>
      <c r="I48" s="11">
        <v>-230</v>
      </c>
      <c r="J48" s="13">
        <f t="shared" si="3"/>
        <v>1470</v>
      </c>
    </row>
    <row r="49" spans="1:10" ht="12.95" customHeight="1">
      <c r="A49" s="80"/>
      <c r="B49" s="81"/>
      <c r="C49" s="82"/>
      <c r="D49" s="82"/>
      <c r="E49" s="128" t="s">
        <v>23</v>
      </c>
      <c r="F49" s="128"/>
      <c r="G49" s="128"/>
      <c r="H49" s="54">
        <f>SUM(H40:H48)</f>
        <v>10850</v>
      </c>
      <c r="I49" s="54">
        <f aca="true" t="shared" si="4" ref="I49:J49">SUM(I40:I48)</f>
        <v>-128</v>
      </c>
      <c r="J49" s="54">
        <f t="shared" si="4"/>
        <v>10722</v>
      </c>
    </row>
    <row r="50" spans="1:10" ht="12.95" customHeight="1">
      <c r="A50" s="83" t="s">
        <v>33</v>
      </c>
      <c r="B50" s="84"/>
      <c r="C50" s="85"/>
      <c r="D50" s="85"/>
      <c r="E50" s="86"/>
      <c r="F50" s="86"/>
      <c r="G50" s="86"/>
      <c r="H50" s="51"/>
      <c r="I50" s="52"/>
      <c r="J50" s="19"/>
    </row>
    <row r="51" spans="1:10" s="77" customFormat="1" ht="12.95" customHeight="1">
      <c r="A51" s="94" t="s">
        <v>13</v>
      </c>
      <c r="B51" s="99"/>
      <c r="C51" s="78"/>
      <c r="D51" s="79"/>
      <c r="E51" s="100"/>
      <c r="F51" s="100"/>
      <c r="G51" s="101"/>
      <c r="H51" s="13">
        <v>0</v>
      </c>
      <c r="I51" s="11">
        <v>0</v>
      </c>
      <c r="J51" s="13">
        <f aca="true" t="shared" si="5" ref="J51">H51+I51</f>
        <v>0</v>
      </c>
    </row>
    <row r="52" spans="1:10" ht="12.95" customHeight="1">
      <c r="A52" s="22"/>
      <c r="B52" s="21"/>
      <c r="C52" s="22"/>
      <c r="D52" s="22"/>
      <c r="E52" s="129" t="s">
        <v>34</v>
      </c>
      <c r="F52" s="130"/>
      <c r="G52" s="131"/>
      <c r="H52" s="93">
        <f>SUM(H51:H51)</f>
        <v>0</v>
      </c>
      <c r="I52" s="93">
        <f>SUM(I51:I51)</f>
        <v>0</v>
      </c>
      <c r="J52" s="93">
        <f>SUM(J51:J51)</f>
        <v>0</v>
      </c>
    </row>
    <row r="53" spans="1:10" ht="12.95" customHeight="1">
      <c r="A53" s="22"/>
      <c r="B53" s="21"/>
      <c r="C53" s="22"/>
      <c r="D53" s="22"/>
      <c r="E53" s="35"/>
      <c r="F53" s="35"/>
      <c r="G53" s="36"/>
      <c r="H53" s="51"/>
      <c r="I53" s="52"/>
      <c r="J53" s="53"/>
    </row>
    <row r="54" spans="1:10" ht="12.95" customHeight="1">
      <c r="A54" s="3"/>
      <c r="B54" s="37" t="s">
        <v>32</v>
      </c>
      <c r="C54" s="26"/>
      <c r="D54" s="26"/>
      <c r="E54" s="115" t="s">
        <v>16</v>
      </c>
      <c r="F54" s="116"/>
      <c r="G54" s="116"/>
      <c r="H54" s="117"/>
      <c r="I54" s="32">
        <f>I10</f>
        <v>488.1500000000001</v>
      </c>
      <c r="J54" s="58"/>
    </row>
    <row r="55" spans="1:10" ht="12.95" customHeight="1">
      <c r="A55" s="3"/>
      <c r="B55" s="25"/>
      <c r="C55" s="26"/>
      <c r="D55" s="26"/>
      <c r="E55" s="115" t="s">
        <v>24</v>
      </c>
      <c r="F55" s="116"/>
      <c r="G55" s="116"/>
      <c r="H55" s="117"/>
      <c r="I55" s="32">
        <f>I38+I11</f>
        <v>616.15</v>
      </c>
      <c r="J55" s="20"/>
    </row>
    <row r="56" spans="1:10" ht="12.95" customHeight="1">
      <c r="A56" s="3"/>
      <c r="B56" s="25"/>
      <c r="C56" s="26"/>
      <c r="D56" s="26"/>
      <c r="E56" s="115" t="s">
        <v>25</v>
      </c>
      <c r="F56" s="116"/>
      <c r="G56" s="116"/>
      <c r="H56" s="117"/>
      <c r="I56" s="32">
        <f>I49+I12</f>
        <v>-128</v>
      </c>
      <c r="J56" s="59"/>
    </row>
    <row r="57" spans="1:10" ht="12.95" customHeight="1">
      <c r="A57" s="3"/>
      <c r="B57" s="25"/>
      <c r="C57" s="26"/>
      <c r="D57" s="26"/>
      <c r="E57" s="115" t="s">
        <v>26</v>
      </c>
      <c r="F57" s="116"/>
      <c r="G57" s="116"/>
      <c r="H57" s="117"/>
      <c r="I57" s="32">
        <f>I55+I56</f>
        <v>488.15</v>
      </c>
      <c r="J57" s="59"/>
    </row>
    <row r="58" spans="1:10" ht="12.95" customHeight="1">
      <c r="A58" s="3"/>
      <c r="B58" s="25"/>
      <c r="C58" s="26"/>
      <c r="D58" s="26"/>
      <c r="E58" s="118" t="s">
        <v>27</v>
      </c>
      <c r="F58" s="119"/>
      <c r="G58" s="119"/>
      <c r="H58" s="120"/>
      <c r="I58" s="32">
        <f>I54-I57</f>
        <v>0</v>
      </c>
      <c r="J58" s="59"/>
    </row>
    <row r="59" spans="1:10" ht="12.95" customHeight="1">
      <c r="A59" s="3"/>
      <c r="B59" s="25"/>
      <c r="C59" s="26"/>
      <c r="D59" s="26"/>
      <c r="E59" s="118" t="s">
        <v>28</v>
      </c>
      <c r="F59" s="119"/>
      <c r="G59" s="119"/>
      <c r="H59" s="120"/>
      <c r="I59" s="32">
        <f>I52</f>
        <v>0</v>
      </c>
      <c r="J59" s="59"/>
    </row>
    <row r="60" spans="1:10" ht="12.95" customHeight="1">
      <c r="A60" s="3"/>
      <c r="B60" s="3"/>
      <c r="C60" s="44"/>
      <c r="D60" s="44"/>
      <c r="E60" s="45"/>
      <c r="F60" s="3"/>
      <c r="G60" s="25"/>
      <c r="H60" s="61">
        <v>44993</v>
      </c>
      <c r="I60" s="3"/>
      <c r="J60" s="60">
        <v>45007</v>
      </c>
    </row>
    <row r="61" spans="1:10" ht="12.95" customHeight="1">
      <c r="A61" s="3"/>
      <c r="B61" s="37" t="s">
        <v>37</v>
      </c>
      <c r="C61" s="26"/>
      <c r="D61" s="26"/>
      <c r="E61" s="47" t="s">
        <v>29</v>
      </c>
      <c r="F61" s="38"/>
      <c r="G61" s="39"/>
      <c r="H61" s="48">
        <v>535536.94</v>
      </c>
      <c r="I61" s="32">
        <f>I54</f>
        <v>488.1500000000001</v>
      </c>
      <c r="J61" s="32">
        <f>H61+I61</f>
        <v>536025.09</v>
      </c>
    </row>
    <row r="62" spans="1:10" ht="12.95" customHeight="1">
      <c r="A62" s="3"/>
      <c r="B62" s="25"/>
      <c r="C62" s="26"/>
      <c r="D62" s="26"/>
      <c r="E62" s="40" t="s">
        <v>24</v>
      </c>
      <c r="F62" s="41"/>
      <c r="G62" s="30"/>
      <c r="H62" s="49">
        <v>452429.84</v>
      </c>
      <c r="I62" s="32">
        <f>I38+I11</f>
        <v>616.15</v>
      </c>
      <c r="J62" s="31">
        <f>H62+I62</f>
        <v>453045.99000000005</v>
      </c>
    </row>
    <row r="63" spans="1:10" ht="12.95" customHeight="1">
      <c r="A63" s="3"/>
      <c r="B63" s="25"/>
      <c r="C63" s="26"/>
      <c r="D63" s="26"/>
      <c r="E63" s="20" t="s">
        <v>25</v>
      </c>
      <c r="F63" s="25"/>
      <c r="G63" s="42"/>
      <c r="H63" s="49">
        <v>90642</v>
      </c>
      <c r="I63" s="32">
        <f>I49+I12</f>
        <v>-128</v>
      </c>
      <c r="J63" s="31">
        <f>H63+I63</f>
        <v>90514</v>
      </c>
    </row>
    <row r="64" spans="1:10" ht="12.95" customHeight="1">
      <c r="A64" s="3"/>
      <c r="C64" s="44"/>
      <c r="D64" s="44"/>
      <c r="E64" s="43" t="s">
        <v>30</v>
      </c>
      <c r="F64" s="41"/>
      <c r="G64" s="30"/>
      <c r="H64" s="32">
        <f>H62+H63</f>
        <v>543071.8400000001</v>
      </c>
      <c r="I64" s="32">
        <f>SUM(I62:I63)</f>
        <v>488.15</v>
      </c>
      <c r="J64" s="32">
        <f>SUM(J62:J63)</f>
        <v>543559.99</v>
      </c>
    </row>
    <row r="65" spans="1:10" ht="12.95" customHeight="1">
      <c r="A65" s="3"/>
      <c r="B65" s="3"/>
      <c r="C65" s="44"/>
      <c r="D65" s="44"/>
      <c r="E65" s="20" t="s">
        <v>19</v>
      </c>
      <c r="F65" s="25"/>
      <c r="G65" s="42"/>
      <c r="H65" s="31">
        <f>H61-H64</f>
        <v>-7534.90000000014</v>
      </c>
      <c r="I65" s="32">
        <f>I61-I64</f>
        <v>0</v>
      </c>
      <c r="J65" s="31">
        <f>J61-J64</f>
        <v>-7534.900000000023</v>
      </c>
    </row>
    <row r="66" spans="1:10" ht="12.95" customHeight="1">
      <c r="A66" s="3"/>
      <c r="B66" s="46" t="s">
        <v>39</v>
      </c>
      <c r="C66" s="44"/>
      <c r="D66" s="44"/>
      <c r="E66" s="43" t="s">
        <v>31</v>
      </c>
      <c r="F66" s="41"/>
      <c r="G66" s="30"/>
      <c r="H66" s="50">
        <v>0</v>
      </c>
      <c r="I66" s="32">
        <f>I59</f>
        <v>0</v>
      </c>
      <c r="J66" s="32">
        <f>H66+I66</f>
        <v>0</v>
      </c>
    </row>
    <row r="67" ht="12.95" customHeight="1"/>
    <row r="68" ht="12.95" customHeight="1"/>
    <row r="69" ht="12.95" customHeight="1"/>
    <row r="70" ht="12.95" customHeight="1"/>
    <row r="71" ht="12.95" customHeight="1"/>
    <row r="72" ht="12.95" customHeight="1"/>
    <row r="73" ht="12.95" customHeight="1"/>
    <row r="74" ht="12.95" customHeight="1"/>
    <row r="75" ht="12.95" customHeight="1"/>
    <row r="76" ht="12.95" customHeight="1"/>
    <row r="77" ht="12.95" customHeight="1"/>
    <row r="78" ht="12.95" customHeight="1"/>
  </sheetData>
  <mergeCells count="26">
    <mergeCell ref="E56:H56"/>
    <mergeCell ref="A5:A6"/>
    <mergeCell ref="B2:B3"/>
    <mergeCell ref="A7:A9"/>
    <mergeCell ref="A15:A26"/>
    <mergeCell ref="A32:A33"/>
    <mergeCell ref="A28:A29"/>
    <mergeCell ref="A40:A48"/>
    <mergeCell ref="A34:A37"/>
    <mergeCell ref="A30:A31"/>
    <mergeCell ref="H1:J1"/>
    <mergeCell ref="E57:H57"/>
    <mergeCell ref="E58:H58"/>
    <mergeCell ref="E54:H54"/>
    <mergeCell ref="E59:H59"/>
    <mergeCell ref="E2:E3"/>
    <mergeCell ref="F2:F3"/>
    <mergeCell ref="G2:G3"/>
    <mergeCell ref="E10:G10"/>
    <mergeCell ref="E11:G11"/>
    <mergeCell ref="E12:G12"/>
    <mergeCell ref="E13:G13"/>
    <mergeCell ref="E38:G38"/>
    <mergeCell ref="E49:G49"/>
    <mergeCell ref="E52:G52"/>
    <mergeCell ref="E55:H55"/>
  </mergeCells>
  <conditionalFormatting sqref="B1:B2">
    <cfRule type="expression" priority="217" dxfId="2" stopIfTrue="1">
      <formula>$K1="Z"</formula>
    </cfRule>
    <cfRule type="expression" priority="218" dxfId="1" stopIfTrue="1">
      <formula>$K1="T"</formula>
    </cfRule>
    <cfRule type="expression" priority="219" dxfId="0" stopIfTrue="1">
      <formula>$K1="Y"</formula>
    </cfRule>
  </conditionalFormatting>
  <conditionalFormatting sqref="B2">
    <cfRule type="expression" priority="214" dxfId="2" stopIfTrue="1">
      <formula>$K2="Z"</formula>
    </cfRule>
    <cfRule type="expression" priority="215" dxfId="1" stopIfTrue="1">
      <formula>$K2="T"</formula>
    </cfRule>
    <cfRule type="expression" priority="216" dxfId="0" stopIfTrue="1">
      <formula>$K2="Y"</formula>
    </cfRule>
  </conditionalFormatting>
  <conditionalFormatting sqref="C10:D12 B1:B2">
    <cfRule type="expression" priority="211" dxfId="2" stopIfTrue="1">
      <formula>#REF!="Z"</formula>
    </cfRule>
    <cfRule type="expression" priority="212" dxfId="1" stopIfTrue="1">
      <formula>#REF!="T"</formula>
    </cfRule>
    <cfRule type="expression" priority="213" dxfId="0" stopIfTrue="1">
      <formula>#REF!="Y"</formula>
    </cfRule>
  </conditionalFormatting>
  <conditionalFormatting sqref="H62">
    <cfRule type="expression" priority="208" dxfId="2" stopIfTrue="1">
      <formula>$J62="Z"</formula>
    </cfRule>
    <cfRule type="expression" priority="209" dxfId="1" stopIfTrue="1">
      <formula>$J62="T"</formula>
    </cfRule>
    <cfRule type="expression" priority="210" dxfId="0" stopIfTrue="1">
      <formula>$J62="Y"</formula>
    </cfRule>
  </conditionalFormatting>
  <conditionalFormatting sqref="H63">
    <cfRule type="expression" priority="205" dxfId="2" stopIfTrue="1">
      <formula>$J63="Z"</formula>
    </cfRule>
    <cfRule type="expression" priority="206" dxfId="1" stopIfTrue="1">
      <formula>$J63="T"</formula>
    </cfRule>
    <cfRule type="expression" priority="207" dxfId="0" stopIfTrue="1">
      <formula>$J63="Y"</formula>
    </cfRule>
  </conditionalFormatting>
  <conditionalFormatting sqref="H61">
    <cfRule type="expression" priority="202" dxfId="2" stopIfTrue="1">
      <formula>$J61="Z"</formula>
    </cfRule>
    <cfRule type="expression" priority="203" dxfId="1" stopIfTrue="1">
      <formula>$J61="T"</formula>
    </cfRule>
    <cfRule type="expression" priority="204" dxfId="0" stopIfTrue="1">
      <formula>$J61="Y"</formula>
    </cfRule>
  </conditionalFormatting>
  <conditionalFormatting sqref="H62">
    <cfRule type="expression" priority="199" dxfId="2" stopIfTrue="1">
      <formula>$J62="Z"</formula>
    </cfRule>
    <cfRule type="expression" priority="200" dxfId="1" stopIfTrue="1">
      <formula>$J62="T"</formula>
    </cfRule>
    <cfRule type="expression" priority="201" dxfId="0" stopIfTrue="1">
      <formula>$J62="Y"</formula>
    </cfRule>
  </conditionalFormatting>
  <conditionalFormatting sqref="H63">
    <cfRule type="expression" priority="196" dxfId="2" stopIfTrue="1">
      <formula>$J63="Z"</formula>
    </cfRule>
    <cfRule type="expression" priority="197" dxfId="1" stopIfTrue="1">
      <formula>$J63="T"</formula>
    </cfRule>
    <cfRule type="expression" priority="198" dxfId="0" stopIfTrue="1">
      <formula>$J63="Y"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2023-03-23T08:13:44Z</cp:lastPrinted>
  <dcterms:created xsi:type="dcterms:W3CDTF">2019-02-01T08:27:03Z</dcterms:created>
  <dcterms:modified xsi:type="dcterms:W3CDTF">2023-03-23T08:13:47Z</dcterms:modified>
  <cp:category/>
  <cp:version/>
  <cp:contentType/>
  <cp:contentStatus/>
</cp:coreProperties>
</file>