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12 23.10.2019" sheetId="10" r:id="rId1"/>
    <sheet name="RO č. 12 dodatek" sheetId="11" r:id="rId2"/>
    <sheet name="Schváleno 23.10.2019" sheetId="12" r:id="rId3"/>
  </sheets>
  <definedNames/>
  <calcPr calcId="145621"/>
</workbook>
</file>

<file path=xl/sharedStrings.xml><?xml version="1.0" encoding="utf-8"?>
<sst xmlns="http://schemas.openxmlformats.org/spreadsheetml/2006/main" count="681" uniqueCount="235">
  <si>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</si>
  <si>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</si>
  <si>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</si>
  <si>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</si>
  <si>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</si>
  <si>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</si>
  <si>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</si>
  <si>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</si>
  <si>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</si>
  <si>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</si>
  <si>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</si>
  <si>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</si>
  <si>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</si>
  <si>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</si>
  <si>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</si>
  <si>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</si>
  <si>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</si>
  <si>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</si>
  <si>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</si>
  <si>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</si>
  <si>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</si>
  <si>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</si>
  <si>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</si>
  <si>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</si>
  <si>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</si>
  <si>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</si>
  <si>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</si>
  <si>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</si>
  <si>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</si>
  <si>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</si>
  <si>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</si>
  <si>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</si>
  <si>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</si>
  <si>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</si>
  <si>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</si>
  <si>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4.</t>
  </si>
  <si>
    <t>Příloha k us. č. RMO/xx/xx/19</t>
  </si>
  <si>
    <t>5.</t>
  </si>
  <si>
    <t>6.</t>
  </si>
  <si>
    <t>7.</t>
  </si>
  <si>
    <t>8.</t>
  </si>
  <si>
    <t>Celk. výdaje (BV+inv)</t>
  </si>
  <si>
    <t xml:space="preserve">Rozpočtové opatření č. 12/2019 - změna schváleného rozpočtu roku 2019 - říjen  (údaje v tis. Kč) </t>
  </si>
  <si>
    <t>Otrokovice, 23.10.2019</t>
  </si>
  <si>
    <t>0322</t>
  </si>
  <si>
    <t>č. 12</t>
  </si>
  <si>
    <t>0325</t>
  </si>
  <si>
    <t>0608</t>
  </si>
  <si>
    <r>
      <t xml:space="preserve">TEHOS ROŠ příjmy ze vstupného - zvýšení                                            </t>
    </r>
    <r>
      <rPr>
        <b/>
        <sz val="10"/>
        <rFont val="Arial"/>
        <family val="2"/>
      </rPr>
      <t>P</t>
    </r>
  </si>
  <si>
    <r>
      <t xml:space="preserve">TEHOS ROŠ příjmy z pronájmu pozemků (Padellboard) - zvýšení             </t>
    </r>
    <r>
      <rPr>
        <b/>
        <sz val="10"/>
        <rFont val="Arial"/>
        <family val="2"/>
      </rPr>
      <t>P</t>
    </r>
  </si>
  <si>
    <r>
      <t xml:space="preserve">TEHOS MK příjmy ze vstupného - zvýšení                                              </t>
    </r>
    <r>
      <rPr>
        <b/>
        <sz val="10"/>
        <rFont val="Arial"/>
        <family val="2"/>
      </rPr>
      <t>P</t>
    </r>
  </si>
  <si>
    <t>0410</t>
  </si>
  <si>
    <t>13101</t>
  </si>
  <si>
    <r>
      <t xml:space="preserve">KTAJ sociální zabezpečení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</si>
  <si>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KTAJ platy zaměstnanců v prac. poměru                                                </t>
    </r>
    <r>
      <rPr>
        <b/>
        <sz val="10"/>
        <rFont val="Arial"/>
        <family val="2"/>
      </rPr>
      <t>V</t>
    </r>
  </si>
  <si>
    <r>
      <t xml:space="preserve">KTAJ příspěvek z ÚP na VPP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</si>
  <si>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KTAJ zdravotní pojištění                                                                        </t>
    </r>
    <r>
      <rPr>
        <b/>
        <sz val="10"/>
        <rFont val="Arial"/>
        <family val="2"/>
      </rPr>
      <t>V</t>
    </r>
  </si>
  <si>
    <t>NZ</t>
  </si>
  <si>
    <t>0321</t>
  </si>
  <si>
    <t>OŠK Měst. knihovna, DHM - přesun na věcné dary - snížení</t>
  </si>
  <si>
    <t>OŠK Měst. knihovna, zavedení nové pol. věcné dary</t>
  </si>
  <si>
    <t>3203</t>
  </si>
  <si>
    <t>OŠK Zdravý pohyb do škol - přesun na pol. 5139 (nákup nových dresů) - snížení</t>
  </si>
  <si>
    <t>OŠK Zdravý pohyb do škol, nákup nových dresů - zvýšení</t>
  </si>
  <si>
    <t>0522</t>
  </si>
  <si>
    <t>OŠK RMO Dotace na kulturu - přesun na TOM 1419, Živý Betlém</t>
  </si>
  <si>
    <t>0742</t>
  </si>
  <si>
    <t>8219</t>
  </si>
  <si>
    <t>OŠK MAP II pohoštění - zvýšení</t>
  </si>
  <si>
    <t>OŠK MAP II knihy, uč. pomůcky, tisk - zvýšení</t>
  </si>
  <si>
    <t>OŠK MAP II školení, vzdělávání - zvýšení</t>
  </si>
  <si>
    <t>0656</t>
  </si>
  <si>
    <t>MP narovnání dle skutečnosti - soc. zab. - snížení</t>
  </si>
  <si>
    <t>MP narovnání dle skutečnosti - cestovné - zvýšení</t>
  </si>
  <si>
    <t>MP narovnání dle skutečnosti - dohody - zvýšení</t>
  </si>
  <si>
    <t>MP narovnání dle skutečnosti - oděv, obuv - snížení</t>
  </si>
  <si>
    <t>MP narovnání dle skutečnosti - leasing - zvýšení</t>
  </si>
  <si>
    <t>MP narovnání dle skutečnosti - odb. literatura - snížení</t>
  </si>
  <si>
    <t>MP narovnání dle skutečnosti - telefony - zvýšení</t>
  </si>
  <si>
    <t>MP narovnání dle skutečnosti - pošt. služby - snížení</t>
  </si>
  <si>
    <t>MP narovnání dle skutečnosti - vzdělávání - zvýšení</t>
  </si>
  <si>
    <t>8615</t>
  </si>
  <si>
    <t>0324</t>
  </si>
  <si>
    <t>9328</t>
  </si>
  <si>
    <t>OMP úprava prostranství před ZŠ TGM (dokončení inv. akce) - zvýšení</t>
  </si>
  <si>
    <t>OMP nová LED svítidla v parku u MPO - zvýšení TSO</t>
  </si>
  <si>
    <t>OMP geodet. podklady - snížení, přesun na org. 9329</t>
  </si>
  <si>
    <t>0830</t>
  </si>
  <si>
    <t>0200</t>
  </si>
  <si>
    <t>OMP Městské byty - dohody, snížení</t>
  </si>
  <si>
    <t>OMP městské byty - opravy, zvýšení</t>
  </si>
  <si>
    <t>OMP veř. sprcha a WC - zvýšení</t>
  </si>
  <si>
    <t>OMP služby školení  a vzdělávání - zvýšení</t>
  </si>
  <si>
    <t>0700</t>
  </si>
  <si>
    <t>OMP Městs. byty - sociální zabezpečnení  - snížení, přesun na org. 0700</t>
  </si>
  <si>
    <t>OMP Městs. byty - zdrav. poj. - snížení, přesun na org. 0700</t>
  </si>
  <si>
    <t>OMP Nebytové prostory - opravy - zvýšení</t>
  </si>
  <si>
    <t>OMP Nebytové prostory - dohody - snížení, přesun na opravy u org. 0700</t>
  </si>
  <si>
    <t>0445</t>
  </si>
  <si>
    <t>SOC SPOD - DHM zavedení nové pol. na nákup telefonů</t>
  </si>
  <si>
    <t>SOC SPOD platy zam. v PP - snížení přesun na DHM</t>
  </si>
  <si>
    <t>SOC SPOD náhrady mezd v době nemoci - přesun na DHM</t>
  </si>
  <si>
    <t>SOC Veř. sprcha - zavedení nové pol. na nákup židle</t>
  </si>
  <si>
    <t>SOC Veř. sprcha - přesun na pol. 5137 v rámci org.</t>
  </si>
  <si>
    <t>0331</t>
  </si>
  <si>
    <t>0329</t>
  </si>
  <si>
    <t>SOC KD Kvít. - opravy, snížení přesun na pohoštění</t>
  </si>
  <si>
    <t>SOC KD Kvít.- pohoštění - zvýšení</t>
  </si>
  <si>
    <t>SOC KD Školní - dohody - snížení, přesun na org. 0331</t>
  </si>
  <si>
    <t>SOC KD Kvít. - dohody, zvýšení</t>
  </si>
  <si>
    <t>9.</t>
  </si>
  <si>
    <t>10.</t>
  </si>
  <si>
    <t>11.</t>
  </si>
  <si>
    <r>
      <t xml:space="preserve">TEHOS Příjmy z dividend - snížení                                                          </t>
    </r>
    <r>
      <rPr>
        <b/>
        <sz val="10"/>
        <rFont val="Arial"/>
        <family val="2"/>
      </rPr>
      <t>P</t>
    </r>
  </si>
  <si>
    <t>OŠK nákup služeb, snížení, přesun na pohoštění</t>
  </si>
  <si>
    <t>OŠK pohoštění - zvýšení</t>
  </si>
  <si>
    <t>OŠK MAP II nákup služeb - snížení</t>
  </si>
  <si>
    <t>103533063</t>
  </si>
  <si>
    <t>103133063</t>
  </si>
  <si>
    <t>9347</t>
  </si>
  <si>
    <t>ORM Přestavba kanceláří na bud. 1, přesun na pol. 5169 a 6122</t>
  </si>
  <si>
    <t>ORM Přestavba kanceláří na bud. 1, zavedení nové pol. 5169</t>
  </si>
  <si>
    <t>OMP využití prostor býv. MP na prac. MěÚ - znovuzavedení fin. prostředků</t>
  </si>
  <si>
    <t>ORM přestavba kanc. bud. 1 MěÚ - zvýšení inv. pol.</t>
  </si>
  <si>
    <t>ORM přechod pro chodce na ul. Bartošova - příprava PD</t>
  </si>
  <si>
    <t>0453</t>
  </si>
  <si>
    <t>0454</t>
  </si>
  <si>
    <t>0128</t>
  </si>
  <si>
    <t>ORM Projekty nejbližších let přesun na org. 0453, 0454</t>
  </si>
  <si>
    <t xml:space="preserve">ORM SH, přesun na jinou pol. v rámci org. </t>
  </si>
  <si>
    <t>6202</t>
  </si>
  <si>
    <t>ORM SH zvýšení fin. prostředků na DHM</t>
  </si>
  <si>
    <t xml:space="preserve">ORM SH, přesun na opravy u org. 0604 </t>
  </si>
  <si>
    <t>0604</t>
  </si>
  <si>
    <t>ORM Projekt Zvýšení kvality vzd. … zvýšení vlastního podílu</t>
  </si>
  <si>
    <t>ORM ZŠ Trávníky - modernizace učeben, přesun na org. 8264</t>
  </si>
  <si>
    <t>ORM Úprava prostran. před ZŠ TGM - zvýšení fin. prostředků</t>
  </si>
  <si>
    <t>9322</t>
  </si>
  <si>
    <t>6126</t>
  </si>
  <si>
    <t>ORM Měs. hřbitov - gen. oprava chodníků, přesun na org. 9328</t>
  </si>
  <si>
    <t>ORM Oprava lávek přes Dřevnici - přesun na org. 9328</t>
  </si>
  <si>
    <t>ORM MK zvýšení bezpečnosti - příprava PD</t>
  </si>
  <si>
    <t>00120</t>
  </si>
  <si>
    <t>5199</t>
  </si>
  <si>
    <t>0720</t>
  </si>
  <si>
    <t>12.</t>
  </si>
  <si>
    <t>DOP BESIP aktivity s podporou ZK - zapůjčení mob. simulátoru - nerealizováno</t>
  </si>
  <si>
    <t>5202</t>
  </si>
  <si>
    <t>5207</t>
  </si>
  <si>
    <t>DOP ETM snížení dle skutečnosti</t>
  </si>
  <si>
    <t>DOP ETM zvýšení fin. prost. na věcné dary</t>
  </si>
  <si>
    <t>DOP Do práce na kole snížení dle skutečnosti</t>
  </si>
  <si>
    <t>DOP zvýšení fin. prostředků pro DSZO dle aktuál. potřeby (Junior pasy)</t>
  </si>
  <si>
    <t>OMP výkupy pozemků - silnice - snížení</t>
  </si>
  <si>
    <t>OMP výkupy pozemků - ostatní - snížení</t>
  </si>
  <si>
    <t>ORM MK nový venk. bufet - přesun na MK zvýšení bezpečnosti org. 2282</t>
  </si>
  <si>
    <t>TEHOS SH zvýšení fin. prostředků na opravy</t>
  </si>
  <si>
    <t>ORM dopravní opatření na ul. Bří Mrštíků - příprava PD</t>
  </si>
  <si>
    <t>13.</t>
  </si>
  <si>
    <t>DOP materiál j.n. nákup dresů - zvýšení</t>
  </si>
  <si>
    <t>KTAJ účastnické poplatky na konference - zvýšení</t>
  </si>
  <si>
    <t>KTAJ OOV - snížení, přesun na konference</t>
  </si>
  <si>
    <r>
      <t xml:space="preserve">KTAJ platy zaměstnanců pracovním poměru                                          </t>
    </r>
    <r>
      <rPr>
        <b/>
        <sz val="10"/>
        <rFont val="Arial"/>
        <family val="2"/>
      </rPr>
      <t xml:space="preserve"> V</t>
    </r>
  </si>
  <si>
    <r>
      <t xml:space="preserve">KTAJ příspěvek na stravenky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</si>
  <si>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OŠK MAP II - částečná vratka dotace (zdroj EU)                                     </t>
    </r>
    <r>
      <rPr>
        <b/>
        <sz val="10"/>
        <rFont val="Arial"/>
        <family val="2"/>
      </rPr>
      <t>P</t>
    </r>
  </si>
  <si>
    <r>
      <t xml:space="preserve">OŠK MAP II - částečná vratka dotace (zdroj SR)                                     </t>
    </r>
    <r>
      <rPr>
        <b/>
        <sz val="10"/>
        <rFont val="Arial"/>
        <family val="2"/>
      </rPr>
      <t>P</t>
    </r>
  </si>
  <si>
    <r>
      <t xml:space="preserve">OŠK MAP II - snížení fin. prostředků na platy                                         </t>
    </r>
    <r>
      <rPr>
        <b/>
        <sz val="10"/>
        <rFont val="Arial"/>
        <family val="2"/>
      </rPr>
      <t xml:space="preserve"> V</t>
    </r>
  </si>
  <si>
    <r>
      <t xml:space="preserve">OŠK MAP II - snížení fin. prostředků na materiál j.n.                                </t>
    </r>
    <r>
      <rPr>
        <b/>
        <sz val="10"/>
        <rFont val="Arial"/>
        <family val="2"/>
      </rPr>
      <t>V</t>
    </r>
  </si>
  <si>
    <r>
      <t xml:space="preserve">DOP BESIP aktivity s podporou ZK - vynulování přislíbené dotace              </t>
    </r>
    <r>
      <rPr>
        <b/>
        <sz val="10"/>
        <rFont val="Arial"/>
        <family val="2"/>
      </rPr>
      <t>P</t>
    </r>
  </si>
  <si>
    <r>
      <t xml:space="preserve">Sportoviště Trávníky - zvýšení příjmů z pronájmu nem.                              </t>
    </r>
    <r>
      <rPr>
        <b/>
        <sz val="10"/>
        <rFont val="Arial"/>
        <family val="2"/>
      </rPr>
      <t>P</t>
    </r>
  </si>
  <si>
    <t>OŠK TOM 1419, IČ 64439313, neinv. dotace na akci Živý Betlém, RMO/xx/xx/19</t>
  </si>
  <si>
    <t>Rozpočtové opatření č. 12/2019 - DODATEK</t>
  </si>
  <si>
    <t>0510</t>
  </si>
  <si>
    <t>FZ zvýšení fin. prost. na pohoštění</t>
  </si>
  <si>
    <r>
      <t xml:space="preserve">KTAJ MK platy zaměstnanců v prac. poměru                                           </t>
    </r>
    <r>
      <rPr>
        <b/>
        <sz val="10"/>
        <rFont val="Arial"/>
        <family val="2"/>
      </rPr>
      <t>V</t>
    </r>
  </si>
  <si>
    <r>
      <t xml:space="preserve">KTAJ MK sociální zabezpečení                                                               </t>
    </r>
    <r>
      <rPr>
        <b/>
        <sz val="10"/>
        <rFont val="Arial"/>
        <family val="2"/>
      </rPr>
      <t>V</t>
    </r>
  </si>
  <si>
    <r>
      <t xml:space="preserve">KTAJ MK zdravotní pojištění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</si>
  <si>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KTAJ příspěvek na stravenky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</si>
  <si>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KTAJ příspěvek na stravenky                                                               </t>
    </r>
    <r>
      <rPr>
        <b/>
        <sz val="10"/>
        <rFont val="Arial"/>
        <family val="2"/>
      </rPr>
      <t xml:space="preserve">   V</t>
    </r>
  </si>
  <si>
    <r>
      <t xml:space="preserve">KTAJ MěÚ zdravotní pojištění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</si>
  <si>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KTAJ MěÚ sociální zabezpečení                                                             </t>
    </r>
    <r>
      <rPr>
        <b/>
        <sz val="10"/>
        <rFont val="Arial"/>
        <family val="2"/>
      </rPr>
      <t>V</t>
    </r>
  </si>
  <si>
    <r>
      <t xml:space="preserve">KTAJ MěÚ platy zaměstnanců v prac. poměru                                         </t>
    </r>
    <r>
      <rPr>
        <b/>
        <sz val="10"/>
        <rFont val="Arial"/>
        <family val="2"/>
      </rPr>
      <t>V</t>
    </r>
  </si>
  <si>
    <r>
      <t xml:space="preserve">KTAJ příspěvek z ÚP na VPP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</si>
  <si>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TEHOS MK příjmy ze vstupného - zvýšení                                               </t>
    </r>
    <r>
      <rPr>
        <b/>
        <sz val="10"/>
        <rFont val="Arial"/>
        <family val="2"/>
      </rPr>
      <t>P</t>
    </r>
  </si>
  <si>
    <r>
      <t xml:space="preserve">TEHOS ROŠ příjmy z pronájmu pozemků (Padellboard) - zvýšení              </t>
    </r>
    <r>
      <rPr>
        <b/>
        <sz val="10"/>
        <rFont val="Arial"/>
        <family val="2"/>
      </rPr>
      <t>P</t>
    </r>
  </si>
  <si>
    <r>
      <t xml:space="preserve">TEHOS ROŠ příjmy ze vstupného - zvýšení                                             </t>
    </r>
    <r>
      <rPr>
        <b/>
        <sz val="10"/>
        <rFont val="Arial"/>
        <family val="2"/>
      </rPr>
      <t>P</t>
    </r>
  </si>
  <si>
    <t>0326</t>
  </si>
  <si>
    <t>0327</t>
  </si>
  <si>
    <t>0605</t>
  </si>
  <si>
    <t>FZ zvýšení fin. prost. na nákup věcných darů</t>
  </si>
  <si>
    <t>KRŘ JSHD Otrokovice navýšení OOV</t>
  </si>
  <si>
    <t>KRŠ JSDH Otrokovice, zdrav. poj. přesun na DHM</t>
  </si>
  <si>
    <t>KRŠ JSDH Otrokovice, zvýšení fin. prostředků na DHM</t>
  </si>
  <si>
    <t>Krizové řízení jinde nezařazené, nákup služeb - přesun na JSDH Otr.</t>
  </si>
  <si>
    <t>Krizové řízení jinde nezařazené, nákup služeb - přesun na JSDH Kvít.</t>
  </si>
  <si>
    <t>KRŘ JSDH Kvít., zvýšení fin. prostř. na OOV</t>
  </si>
  <si>
    <t>Krizové řízení jinde nezařazené, nákup služeb - přesun na JSDH Otrokovice</t>
  </si>
  <si>
    <t>KRŘ JSDH Otrokovice, navýšení fin. prostředků na nákup oděvu</t>
  </si>
  <si>
    <t>KRŘ JSDH Otrokovice zvýšení fin. prostředků na el. en.</t>
  </si>
  <si>
    <t>KRŘ JSDH Otrokovice zvýšení fin. prostředků na služby</t>
  </si>
  <si>
    <t>KRŘ JSDH Otrokovice - nákup kalového čerpadla</t>
  </si>
  <si>
    <t>KRŘ JSDH Kvítkovice - nákup kalového čerpadla</t>
  </si>
  <si>
    <t>Krizové řízení jinde nezařazené, nákup potravin - přesun na JSDH Kvít.</t>
  </si>
  <si>
    <t>KRŘ JSDH Kvít. zvýšení fin. prostředků na DHM</t>
  </si>
  <si>
    <t xml:space="preserve">KRŘ JSDH Kvít. přesun na nákup služeb v rámci org. </t>
  </si>
  <si>
    <t>KRŘ JSDH Kvít.  Zvýšení fin. prostředků na nákup služeb</t>
  </si>
  <si>
    <t>Krizové řízení jinde nezařazené, nákup sl. - přesun na JSDH Otr.. (čerpadlo)</t>
  </si>
  <si>
    <t>KRŘ zajištění PO,CO,BOZP na MěÚ-zvýš.fin.prost.na služby (vstup. prohlídky)</t>
  </si>
  <si>
    <t>Krizové říz. jinde nezařazené, nákup sl. - přesun na JSDH Kvít. (čerpadlo)</t>
  </si>
  <si>
    <t>Krizové říz. jinde nezařazené, nákup služeb - PO,CO+BOZP na MěÚ</t>
  </si>
  <si>
    <t>PROV dopr. prostředky - přesun na stroje, přístroje, zařízení</t>
  </si>
  <si>
    <t>PROV zvýšení fin. prosteřdků na stroje, přístroje, zařízení</t>
  </si>
  <si>
    <t>FZ poukázky prevent. péče pro zam. MěÚ - přesun na pol. 5175 + 5194</t>
  </si>
  <si>
    <t>FZ poukázky prevent. péče pro zast. - přesun na pol. 5175 + 5194</t>
  </si>
  <si>
    <t>FZ poukázky prevent. péče pro MP - přesun na pol. 5175 + 5194</t>
  </si>
  <si>
    <t>FZ poukázky prevent. péče pro SOC - přesun na pol. 5175 + 5194</t>
  </si>
  <si>
    <t>9318</t>
  </si>
  <si>
    <t>ORM Laziště zákl. tech. vybavenost - zvýšení fin. prostředků</t>
  </si>
  <si>
    <t>6232</t>
  </si>
  <si>
    <t>9219</t>
  </si>
  <si>
    <t>ORM DDH fin. prost. na projekt. dokumentaci</t>
  </si>
  <si>
    <t>ORM Využití RR pro MP - zvýšení fin. prost. z důvodu průsaků vody</t>
  </si>
  <si>
    <t>PROV propojení bud. 1 a 2 - záložný zdroj</t>
  </si>
  <si>
    <t>ORM Rozšíření ul. Čechova - snížení</t>
  </si>
  <si>
    <t xml:space="preserve">ORM Navýšení kapacity parkování ul Tylova - snížení </t>
  </si>
  <si>
    <t>ORM Zvýšení fin. prost. na dokončení akce Lávka přes Moravu</t>
  </si>
  <si>
    <t>ORM Oprava lávek přes Dřevnici - přesun na lávku přes Moravu</t>
  </si>
  <si>
    <t>ORM rekonst. ŠH ZŠ Trávníky - přesun na inv. pol.</t>
  </si>
  <si>
    <t>ORM Rekonstr. ŠH u ZŠ Trávníky přesun na inv. pol.</t>
  </si>
  <si>
    <t>14.</t>
  </si>
  <si>
    <t>15.</t>
  </si>
  <si>
    <t>16.</t>
  </si>
  <si>
    <t>Příloha k us. č. RMO/23/18/19</t>
  </si>
  <si>
    <t>OŠK TOM 1419, IČ 64439313, neinv. dotace na akci Živý Betlém, RMO/13/16/19</t>
  </si>
  <si>
    <r>
      <t xml:space="preserve">KTAJ platy zam. pracovním poměru - přesun na příspěvek na stravenky    </t>
    </r>
    <r>
      <rPr>
        <b/>
        <sz val="10"/>
        <rFont val="Arial"/>
        <family val="2"/>
      </rPr>
      <t xml:space="preserve"> 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</si>
</sst>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0" borderId="0" xfId="0" applyFont="1" applyFill="1" applyBorder="1"/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3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2" fontId="3" fillId="0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4" fontId="1" fillId="0" borderId="6" xfId="0" applyNumberFormat="1" applyFont="1" applyFill="1" applyBorder="1"/>
    <xf numFmtId="4" fontId="3" fillId="0" borderId="5" xfId="0" applyNumberFormat="1" applyFont="1" applyFill="1" applyBorder="1"/>
    <xf numFmtId="0" fontId="1" fillId="5" borderId="8" xfId="0" applyFont="1" applyFill="1" applyBorder="1"/>
    <xf numFmtId="0" fontId="3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" fontId="1" fillId="5" borderId="6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1" fillId="5" borderId="5" xfId="0" applyFon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5" xfId="0" applyFont="1" applyBorder="1"/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9" fontId="3" fillId="3" borderId="1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0" fontId="1" fillId="5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right"/>
    </xf>
    <xf numFmtId="0" fontId="7" fillId="5" borderId="5" xfId="0" applyFont="1" applyFill="1" applyBorder="1"/>
    <xf numFmtId="0" fontId="8" fillId="5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4" fontId="3" fillId="5" borderId="5" xfId="0" applyNumberFormat="1" applyFont="1" applyFill="1" applyBorder="1"/>
    <xf numFmtId="0" fontId="3" fillId="5" borderId="5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3" fillId="5" borderId="2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5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workbookViewId="0" topLeftCell="A79">
      <selection activeCell="B24" sqref="B24"/>
    </sheetView>
  </sheetViews>
  <sheetFormatPr defaultColWidth="9.140625" defaultRowHeight="15"/>
  <cols>
    <col min="1" max="1" width="4.57421875" style="4" customWidth="1"/>
    <col min="2" max="2" width="69.28125" style="4" customWidth="1"/>
    <col min="3" max="3" width="4.00390625" style="49" customWidth="1"/>
    <col min="4" max="4" width="10.00390625" style="49" bestFit="1" customWidth="1"/>
    <col min="5" max="5" width="5.57421875" style="4" customWidth="1"/>
    <col min="6" max="6" width="6.28125" style="4" customWidth="1"/>
    <col min="7" max="7" width="6.7109375" style="4" customWidth="1"/>
    <col min="8" max="8" width="10.140625" style="4" customWidth="1"/>
    <col min="9" max="9" width="8.7109375" style="4" bestFit="1" customWidth="1"/>
    <col min="10" max="10" width="10.140625" style="4" bestFit="1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42</v>
      </c>
      <c r="B1" s="2"/>
      <c r="C1" s="3"/>
      <c r="D1" s="3"/>
      <c r="H1" s="2" t="s">
        <v>36</v>
      </c>
      <c r="I1" s="2"/>
      <c r="J1" s="1"/>
    </row>
    <row r="2" spans="1:10" s="2" customFormat="1" ht="15">
      <c r="A2" s="5" t="s">
        <v>0</v>
      </c>
      <c r="B2" s="128" t="s">
        <v>1</v>
      </c>
      <c r="C2" s="5"/>
      <c r="D2" s="5" t="s">
        <v>2</v>
      </c>
      <c r="E2" s="128" t="s">
        <v>3</v>
      </c>
      <c r="F2" s="128" t="s">
        <v>4</v>
      </c>
      <c r="G2" s="128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9"/>
      <c r="C3" s="6"/>
      <c r="D3" s="6" t="s">
        <v>10</v>
      </c>
      <c r="E3" s="129"/>
      <c r="F3" s="129"/>
      <c r="G3" s="129"/>
      <c r="H3" s="6" t="s">
        <v>11</v>
      </c>
      <c r="I3" s="6" t="s">
        <v>45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10" t="s">
        <v>13</v>
      </c>
      <c r="B5" s="61" t="s">
        <v>113</v>
      </c>
      <c r="C5" s="13"/>
      <c r="D5" s="14"/>
      <c r="E5" s="11">
        <v>6310</v>
      </c>
      <c r="F5" s="11">
        <v>2142</v>
      </c>
      <c r="G5" s="14" t="s">
        <v>44</v>
      </c>
      <c r="H5" s="21">
        <v>848</v>
      </c>
      <c r="I5" s="16">
        <v>-446.63</v>
      </c>
      <c r="J5" s="17">
        <f>H5+I5</f>
        <v>401.37</v>
      </c>
    </row>
    <row r="6" spans="1:10" ht="15">
      <c r="A6" s="111"/>
      <c r="B6" s="61" t="s">
        <v>48</v>
      </c>
      <c r="C6" s="13"/>
      <c r="D6" s="14"/>
      <c r="E6" s="11">
        <v>3429</v>
      </c>
      <c r="F6" s="11">
        <v>2111</v>
      </c>
      <c r="G6" s="14" t="s">
        <v>46</v>
      </c>
      <c r="H6" s="21">
        <v>300</v>
      </c>
      <c r="I6" s="16">
        <v>371.88</v>
      </c>
      <c r="J6" s="17">
        <f>H6+I6</f>
        <v>671.88</v>
      </c>
    </row>
    <row r="7" spans="1:10" ht="15">
      <c r="A7" s="111"/>
      <c r="B7" s="61" t="s">
        <v>49</v>
      </c>
      <c r="C7" s="13"/>
      <c r="D7" s="14"/>
      <c r="E7" s="11">
        <v>3429</v>
      </c>
      <c r="F7" s="11">
        <v>2131</v>
      </c>
      <c r="G7" s="14" t="s">
        <v>46</v>
      </c>
      <c r="H7" s="21">
        <v>2.6</v>
      </c>
      <c r="I7" s="16">
        <v>14.06</v>
      </c>
      <c r="J7" s="17">
        <f>H7+I7</f>
        <v>16.66</v>
      </c>
    </row>
    <row r="8" spans="1:10" ht="15">
      <c r="A8" s="112"/>
      <c r="B8" s="61" t="s">
        <v>50</v>
      </c>
      <c r="C8" s="13"/>
      <c r="D8" s="14"/>
      <c r="E8" s="11">
        <v>3412</v>
      </c>
      <c r="F8" s="11">
        <v>2111</v>
      </c>
      <c r="G8" s="14" t="s">
        <v>47</v>
      </c>
      <c r="H8" s="21">
        <v>860</v>
      </c>
      <c r="I8" s="16">
        <v>60.69</v>
      </c>
      <c r="J8" s="17">
        <f>H8+I8</f>
        <v>920.69</v>
      </c>
    </row>
    <row r="9" spans="1:10" ht="15">
      <c r="A9" s="110" t="s">
        <v>14</v>
      </c>
      <c r="B9" s="78" t="s">
        <v>55</v>
      </c>
      <c r="C9" s="73" t="s">
        <v>57</v>
      </c>
      <c r="D9" s="75">
        <v>13101</v>
      </c>
      <c r="E9" s="75"/>
      <c r="F9" s="95">
        <v>4116</v>
      </c>
      <c r="G9" s="74" t="s">
        <v>51</v>
      </c>
      <c r="H9" s="90">
        <v>0</v>
      </c>
      <c r="I9" s="91">
        <v>74.4</v>
      </c>
      <c r="J9" s="92">
        <f aca="true" t="shared" si="0" ref="J9:J20">H9+I9</f>
        <v>74.4</v>
      </c>
    </row>
    <row r="10" spans="1:10" ht="15">
      <c r="A10" s="111"/>
      <c r="B10" s="78" t="s">
        <v>54</v>
      </c>
      <c r="C10" s="73" t="s">
        <v>57</v>
      </c>
      <c r="D10" s="74" t="s">
        <v>52</v>
      </c>
      <c r="E10" s="75">
        <v>5311</v>
      </c>
      <c r="F10" s="75">
        <v>5011</v>
      </c>
      <c r="G10" s="74" t="s">
        <v>51</v>
      </c>
      <c r="H10" s="90">
        <v>0</v>
      </c>
      <c r="I10" s="91">
        <v>56.14</v>
      </c>
      <c r="J10" s="92">
        <f t="shared" si="0"/>
        <v>56.14</v>
      </c>
    </row>
    <row r="11" spans="1:10" ht="15">
      <c r="A11" s="111"/>
      <c r="B11" s="78" t="s">
        <v>53</v>
      </c>
      <c r="C11" s="73" t="s">
        <v>57</v>
      </c>
      <c r="D11" s="74" t="s">
        <v>52</v>
      </c>
      <c r="E11" s="75">
        <v>5311</v>
      </c>
      <c r="F11" s="75">
        <v>5031</v>
      </c>
      <c r="G11" s="74" t="s">
        <v>51</v>
      </c>
      <c r="H11" s="90">
        <v>0</v>
      </c>
      <c r="I11" s="91">
        <v>14.04</v>
      </c>
      <c r="J11" s="92">
        <f>H11+I11</f>
        <v>14.04</v>
      </c>
    </row>
    <row r="12" spans="1:10" ht="15">
      <c r="A12" s="111"/>
      <c r="B12" s="78" t="s">
        <v>56</v>
      </c>
      <c r="C12" s="73" t="s">
        <v>57</v>
      </c>
      <c r="D12" s="74" t="s">
        <v>52</v>
      </c>
      <c r="E12" s="75">
        <v>5311</v>
      </c>
      <c r="F12" s="75">
        <v>5032</v>
      </c>
      <c r="G12" s="74" t="s">
        <v>51</v>
      </c>
      <c r="H12" s="90">
        <v>0</v>
      </c>
      <c r="I12" s="91">
        <v>4.22</v>
      </c>
      <c r="J12" s="92">
        <f>H12+I12</f>
        <v>4.22</v>
      </c>
    </row>
    <row r="13" spans="1:10" ht="15">
      <c r="A13" s="111"/>
      <c r="B13" s="12" t="s">
        <v>162</v>
      </c>
      <c r="C13" s="13"/>
      <c r="D13" s="14"/>
      <c r="E13" s="11">
        <v>6171</v>
      </c>
      <c r="F13" s="11">
        <v>5011</v>
      </c>
      <c r="G13" s="14"/>
      <c r="H13" s="21">
        <v>57606.75</v>
      </c>
      <c r="I13" s="16">
        <v>-9</v>
      </c>
      <c r="J13" s="17">
        <f>H13+I13</f>
        <v>57597.75</v>
      </c>
    </row>
    <row r="14" spans="1:10" ht="15">
      <c r="A14" s="112"/>
      <c r="B14" s="78" t="s">
        <v>163</v>
      </c>
      <c r="C14" s="73" t="s">
        <v>57</v>
      </c>
      <c r="D14" s="74" t="s">
        <v>52</v>
      </c>
      <c r="E14" s="75">
        <v>5311</v>
      </c>
      <c r="F14" s="75">
        <v>5169</v>
      </c>
      <c r="G14" s="74" t="s">
        <v>51</v>
      </c>
      <c r="H14" s="90">
        <v>0</v>
      </c>
      <c r="I14" s="91">
        <v>9</v>
      </c>
      <c r="J14" s="92">
        <f>H14+I14</f>
        <v>9</v>
      </c>
    </row>
    <row r="15" spans="1:10" ht="15">
      <c r="A15" s="110" t="s">
        <v>15</v>
      </c>
      <c r="B15" s="12" t="s">
        <v>164</v>
      </c>
      <c r="C15" s="13"/>
      <c r="D15" s="14" t="s">
        <v>117</v>
      </c>
      <c r="E15" s="63"/>
      <c r="F15" s="63">
        <v>4116</v>
      </c>
      <c r="G15" s="64" t="s">
        <v>67</v>
      </c>
      <c r="H15" s="15">
        <v>1748.39</v>
      </c>
      <c r="I15" s="20">
        <v>-1.72</v>
      </c>
      <c r="J15" s="70">
        <f t="shared" si="0"/>
        <v>1746.67</v>
      </c>
    </row>
    <row r="16" spans="1:10" ht="15">
      <c r="A16" s="111"/>
      <c r="B16" s="12" t="s">
        <v>165</v>
      </c>
      <c r="C16" s="13"/>
      <c r="D16" s="14" t="s">
        <v>118</v>
      </c>
      <c r="E16" s="63"/>
      <c r="F16" s="63">
        <v>4116</v>
      </c>
      <c r="G16" s="64" t="s">
        <v>67</v>
      </c>
      <c r="H16" s="15">
        <v>205.69</v>
      </c>
      <c r="I16" s="20">
        <v>-0.2</v>
      </c>
      <c r="J16" s="70">
        <f t="shared" si="0"/>
        <v>205.49</v>
      </c>
    </row>
    <row r="17" spans="1:10" ht="15">
      <c r="A17" s="111"/>
      <c r="B17" s="12" t="s">
        <v>166</v>
      </c>
      <c r="C17" s="13"/>
      <c r="D17" s="14" t="s">
        <v>117</v>
      </c>
      <c r="E17" s="63">
        <v>3113</v>
      </c>
      <c r="F17" s="63">
        <v>5011</v>
      </c>
      <c r="G17" s="64" t="s">
        <v>67</v>
      </c>
      <c r="H17" s="15">
        <v>1218.87</v>
      </c>
      <c r="I17" s="20">
        <v>-1.72</v>
      </c>
      <c r="J17" s="70">
        <f t="shared" si="0"/>
        <v>1217.1499999999999</v>
      </c>
    </row>
    <row r="18" spans="1:10" s="25" customFormat="1" ht="15">
      <c r="A18" s="112"/>
      <c r="B18" s="12" t="s">
        <v>167</v>
      </c>
      <c r="C18" s="13"/>
      <c r="D18" s="14" t="s">
        <v>118</v>
      </c>
      <c r="E18" s="63">
        <v>3113</v>
      </c>
      <c r="F18" s="63">
        <v>5139</v>
      </c>
      <c r="G18" s="64" t="s">
        <v>67</v>
      </c>
      <c r="H18" s="15">
        <v>48.25</v>
      </c>
      <c r="I18" s="20">
        <v>-0.2</v>
      </c>
      <c r="J18" s="70">
        <f t="shared" si="0"/>
        <v>48.05</v>
      </c>
    </row>
    <row r="19" spans="1:10" s="25" customFormat="1" ht="15">
      <c r="A19" s="110" t="s">
        <v>35</v>
      </c>
      <c r="B19" s="12" t="s">
        <v>168</v>
      </c>
      <c r="C19" s="13"/>
      <c r="D19" s="14" t="s">
        <v>142</v>
      </c>
      <c r="E19" s="11">
        <v>2223</v>
      </c>
      <c r="F19" s="11">
        <v>3122</v>
      </c>
      <c r="G19" s="14" t="s">
        <v>143</v>
      </c>
      <c r="H19" s="21">
        <v>10</v>
      </c>
      <c r="I19" s="16">
        <v>-10</v>
      </c>
      <c r="J19" s="17">
        <f t="shared" si="0"/>
        <v>0</v>
      </c>
    </row>
    <row r="20" spans="1:10" s="25" customFormat="1" ht="15">
      <c r="A20" s="112"/>
      <c r="B20" s="12" t="s">
        <v>169</v>
      </c>
      <c r="C20" s="13"/>
      <c r="D20" s="14"/>
      <c r="E20" s="11">
        <v>3412</v>
      </c>
      <c r="F20" s="11">
        <v>2132</v>
      </c>
      <c r="G20" s="14" t="s">
        <v>144</v>
      </c>
      <c r="H20" s="21">
        <v>7</v>
      </c>
      <c r="I20" s="16">
        <v>10</v>
      </c>
      <c r="J20" s="17">
        <f t="shared" si="0"/>
        <v>17</v>
      </c>
    </row>
    <row r="21" spans="1:10" s="25" customFormat="1" ht="15">
      <c r="A21" s="22"/>
      <c r="B21" s="23"/>
      <c r="C21" s="24"/>
      <c r="D21" s="24"/>
      <c r="E21" s="122" t="s">
        <v>16</v>
      </c>
      <c r="F21" s="123"/>
      <c r="G21" s="124"/>
      <c r="H21" s="20">
        <f>H5+H6+H7+H8+H9+H15+H16+H19+H20</f>
        <v>3981.68</v>
      </c>
      <c r="I21" s="20">
        <f aca="true" t="shared" si="1" ref="I21:J21">I5+I6+I7+I8+I9+I15+I16+I19+I20</f>
        <v>72.48</v>
      </c>
      <c r="J21" s="20">
        <f t="shared" si="1"/>
        <v>4054.16</v>
      </c>
    </row>
    <row r="22" spans="1:10" s="25" customFormat="1" ht="15">
      <c r="A22" s="22"/>
      <c r="B22" s="26" t="s">
        <v>34</v>
      </c>
      <c r="C22" s="24"/>
      <c r="D22" s="24"/>
      <c r="E22" s="122" t="s">
        <v>17</v>
      </c>
      <c r="F22" s="123"/>
      <c r="G22" s="124"/>
      <c r="H22" s="20">
        <f>H10+H11+H12+H13+H14+H17+H18</f>
        <v>58873.87</v>
      </c>
      <c r="I22" s="20">
        <f aca="true" t="shared" si="2" ref="I22:J22">I10+I11+I12+I13+I14+I17+I18</f>
        <v>72.48</v>
      </c>
      <c r="J22" s="20">
        <f t="shared" si="2"/>
        <v>58946.350000000006</v>
      </c>
    </row>
    <row r="23" spans="1:10" ht="15">
      <c r="A23" s="22"/>
      <c r="B23" s="27"/>
      <c r="C23" s="24"/>
      <c r="D23" s="24"/>
      <c r="E23" s="119" t="s">
        <v>18</v>
      </c>
      <c r="F23" s="120"/>
      <c r="G23" s="121"/>
      <c r="H23" s="60">
        <v>0</v>
      </c>
      <c r="I23" s="60">
        <v>0</v>
      </c>
      <c r="J23" s="60">
        <v>0</v>
      </c>
    </row>
    <row r="24" spans="1:10" ht="15">
      <c r="A24" s="28"/>
      <c r="B24" s="29"/>
      <c r="C24" s="30"/>
      <c r="D24" s="30"/>
      <c r="E24" s="119" t="s">
        <v>19</v>
      </c>
      <c r="F24" s="120"/>
      <c r="G24" s="121"/>
      <c r="H24" s="31">
        <f>H21-H22-H23</f>
        <v>-54892.19</v>
      </c>
      <c r="I24" s="31">
        <f aca="true" t="shared" si="3" ref="I24:J24">I21-I22-I23</f>
        <v>0</v>
      </c>
      <c r="J24" s="31">
        <f t="shared" si="3"/>
        <v>-54892.19</v>
      </c>
    </row>
    <row r="25" spans="1:11" ht="15">
      <c r="A25" s="32" t="s">
        <v>20</v>
      </c>
      <c r="B25" s="33"/>
      <c r="C25" s="34"/>
      <c r="D25" s="34"/>
      <c r="E25" s="35"/>
      <c r="F25" s="33"/>
      <c r="G25" s="33"/>
      <c r="H25" s="36"/>
      <c r="I25" s="36"/>
      <c r="J25" s="65"/>
      <c r="K25" s="33"/>
    </row>
    <row r="26" spans="1:10" ht="12.75" customHeight="1">
      <c r="A26" s="110" t="s">
        <v>13</v>
      </c>
      <c r="B26" s="61" t="s">
        <v>59</v>
      </c>
      <c r="C26" s="13"/>
      <c r="D26" s="14"/>
      <c r="E26" s="11">
        <v>3314</v>
      </c>
      <c r="F26" s="11">
        <v>5137</v>
      </c>
      <c r="G26" s="14" t="s">
        <v>58</v>
      </c>
      <c r="H26" s="21">
        <v>15</v>
      </c>
      <c r="I26" s="16">
        <v>-10</v>
      </c>
      <c r="J26" s="15">
        <f aca="true" t="shared" si="4" ref="J26:J58">H26+I26</f>
        <v>5</v>
      </c>
    </row>
    <row r="27" spans="1:10" ht="12.75" customHeight="1">
      <c r="A27" s="112"/>
      <c r="B27" s="72" t="s">
        <v>60</v>
      </c>
      <c r="C27" s="73" t="s">
        <v>57</v>
      </c>
      <c r="D27" s="74"/>
      <c r="E27" s="75">
        <v>3314</v>
      </c>
      <c r="F27" s="75">
        <v>5194</v>
      </c>
      <c r="G27" s="74" t="s">
        <v>58</v>
      </c>
      <c r="H27" s="76">
        <v>0</v>
      </c>
      <c r="I27" s="77">
        <v>10</v>
      </c>
      <c r="J27" s="76">
        <f t="shared" si="4"/>
        <v>10</v>
      </c>
    </row>
    <row r="28" spans="1:10" ht="12.75" customHeight="1">
      <c r="A28" s="110" t="s">
        <v>14</v>
      </c>
      <c r="B28" s="61" t="s">
        <v>62</v>
      </c>
      <c r="C28" s="13"/>
      <c r="D28" s="14"/>
      <c r="E28" s="11">
        <v>3419</v>
      </c>
      <c r="F28" s="11">
        <v>5169</v>
      </c>
      <c r="G28" s="14" t="s">
        <v>61</v>
      </c>
      <c r="H28" s="21">
        <v>15</v>
      </c>
      <c r="I28" s="62">
        <v>-13.8</v>
      </c>
      <c r="J28" s="15">
        <f t="shared" si="4"/>
        <v>1.1999999999999993</v>
      </c>
    </row>
    <row r="29" spans="1:10" ht="12.75" customHeight="1">
      <c r="A29" s="112"/>
      <c r="B29" s="12" t="s">
        <v>63</v>
      </c>
      <c r="C29" s="11"/>
      <c r="D29" s="11"/>
      <c r="E29" s="11">
        <v>3419</v>
      </c>
      <c r="F29" s="11">
        <v>5139</v>
      </c>
      <c r="G29" s="64" t="s">
        <v>61</v>
      </c>
      <c r="H29" s="15">
        <v>40</v>
      </c>
      <c r="I29" s="68">
        <v>13.8</v>
      </c>
      <c r="J29" s="15">
        <f t="shared" si="4"/>
        <v>53.8</v>
      </c>
    </row>
    <row r="30" spans="1:10" ht="12.75" customHeight="1">
      <c r="A30" s="110" t="s">
        <v>15</v>
      </c>
      <c r="B30" s="83" t="s">
        <v>65</v>
      </c>
      <c r="C30" s="84"/>
      <c r="D30" s="85"/>
      <c r="E30" s="85">
        <v>3399</v>
      </c>
      <c r="F30" s="85">
        <v>5222</v>
      </c>
      <c r="G30" s="14" t="s">
        <v>64</v>
      </c>
      <c r="H30" s="21">
        <v>33</v>
      </c>
      <c r="I30" s="16">
        <v>-10</v>
      </c>
      <c r="J30" s="15">
        <f t="shared" si="4"/>
        <v>23</v>
      </c>
    </row>
    <row r="31" spans="1:10" ht="12.75" customHeight="1">
      <c r="A31" s="112"/>
      <c r="B31" s="83" t="s">
        <v>170</v>
      </c>
      <c r="C31" s="84"/>
      <c r="D31" s="85"/>
      <c r="E31" s="85">
        <v>3421</v>
      </c>
      <c r="F31" s="85">
        <v>5222</v>
      </c>
      <c r="G31" s="14" t="s">
        <v>66</v>
      </c>
      <c r="H31" s="21">
        <v>80</v>
      </c>
      <c r="I31" s="16">
        <v>10</v>
      </c>
      <c r="J31" s="15">
        <f t="shared" si="4"/>
        <v>90</v>
      </c>
    </row>
    <row r="32" spans="1:10" ht="12.75" customHeight="1">
      <c r="A32" s="110" t="s">
        <v>35</v>
      </c>
      <c r="B32" s="83" t="s">
        <v>114</v>
      </c>
      <c r="C32" s="84"/>
      <c r="D32" s="85"/>
      <c r="E32" s="85">
        <v>2141</v>
      </c>
      <c r="F32" s="85">
        <v>5169</v>
      </c>
      <c r="G32" s="14"/>
      <c r="H32" s="21">
        <v>130</v>
      </c>
      <c r="I32" s="16">
        <v>-30</v>
      </c>
      <c r="J32" s="15">
        <f t="shared" si="4"/>
        <v>100</v>
      </c>
    </row>
    <row r="33" spans="1:10" ht="12.75" customHeight="1">
      <c r="A33" s="112"/>
      <c r="B33" s="83" t="s">
        <v>115</v>
      </c>
      <c r="C33" s="84"/>
      <c r="D33" s="85"/>
      <c r="E33" s="85">
        <v>2141</v>
      </c>
      <c r="F33" s="85">
        <v>5175</v>
      </c>
      <c r="G33" s="14"/>
      <c r="H33" s="21">
        <v>18</v>
      </c>
      <c r="I33" s="16">
        <v>30</v>
      </c>
      <c r="J33" s="15">
        <f t="shared" si="4"/>
        <v>48</v>
      </c>
    </row>
    <row r="34" spans="1:10" ht="12.75" customHeight="1">
      <c r="A34" s="110" t="s">
        <v>37</v>
      </c>
      <c r="B34" s="83" t="s">
        <v>116</v>
      </c>
      <c r="C34" s="84"/>
      <c r="D34" s="85">
        <v>103133063</v>
      </c>
      <c r="E34" s="85">
        <v>3113</v>
      </c>
      <c r="F34" s="85">
        <v>5169</v>
      </c>
      <c r="G34" s="14" t="s">
        <v>67</v>
      </c>
      <c r="H34" s="21">
        <v>499.78</v>
      </c>
      <c r="I34" s="16">
        <v>-18</v>
      </c>
      <c r="J34" s="15">
        <f t="shared" si="4"/>
        <v>481.78</v>
      </c>
    </row>
    <row r="35" spans="1:10" ht="12.75" customHeight="1">
      <c r="A35" s="111"/>
      <c r="B35" s="83" t="s">
        <v>68</v>
      </c>
      <c r="C35" s="84"/>
      <c r="D35" s="85">
        <v>103133063</v>
      </c>
      <c r="E35" s="85">
        <v>3113</v>
      </c>
      <c r="F35" s="85">
        <v>5175</v>
      </c>
      <c r="G35" s="14" t="s">
        <v>67</v>
      </c>
      <c r="H35" s="21">
        <v>75.3</v>
      </c>
      <c r="I35" s="16">
        <v>8.6</v>
      </c>
      <c r="J35" s="15">
        <f t="shared" si="4"/>
        <v>83.89999999999999</v>
      </c>
    </row>
    <row r="36" spans="1:10" ht="12.75" customHeight="1">
      <c r="A36" s="111"/>
      <c r="B36" s="83" t="s">
        <v>69</v>
      </c>
      <c r="C36" s="84"/>
      <c r="D36" s="85">
        <v>103133063</v>
      </c>
      <c r="E36" s="85">
        <v>3113</v>
      </c>
      <c r="F36" s="85">
        <v>5136</v>
      </c>
      <c r="G36" s="14" t="s">
        <v>67</v>
      </c>
      <c r="H36" s="21">
        <v>2.6</v>
      </c>
      <c r="I36" s="16">
        <v>2</v>
      </c>
      <c r="J36" s="15">
        <f t="shared" si="4"/>
        <v>4.6</v>
      </c>
    </row>
    <row r="37" spans="1:10" ht="12.75" customHeight="1">
      <c r="A37" s="112"/>
      <c r="B37" s="83" t="s">
        <v>70</v>
      </c>
      <c r="C37" s="84"/>
      <c r="D37" s="85">
        <v>103133063</v>
      </c>
      <c r="E37" s="85">
        <v>3113</v>
      </c>
      <c r="F37" s="85">
        <v>5167</v>
      </c>
      <c r="G37" s="14" t="s">
        <v>67</v>
      </c>
      <c r="H37" s="21">
        <v>12.9</v>
      </c>
      <c r="I37" s="16">
        <v>7.4</v>
      </c>
      <c r="J37" s="15">
        <f t="shared" si="4"/>
        <v>20.3</v>
      </c>
    </row>
    <row r="38" spans="1:10" ht="12.75" customHeight="1">
      <c r="A38" s="110" t="s">
        <v>38</v>
      </c>
      <c r="B38" s="83" t="s">
        <v>100</v>
      </c>
      <c r="C38" s="84"/>
      <c r="D38" s="85">
        <v>13011</v>
      </c>
      <c r="E38" s="85">
        <v>4329</v>
      </c>
      <c r="F38" s="85">
        <v>5011</v>
      </c>
      <c r="G38" s="14" t="s">
        <v>98</v>
      </c>
      <c r="H38" s="21">
        <v>3375</v>
      </c>
      <c r="I38" s="16">
        <v>-6</v>
      </c>
      <c r="J38" s="15">
        <f t="shared" si="4"/>
        <v>3369</v>
      </c>
    </row>
    <row r="39" spans="1:10" ht="12.75" customHeight="1">
      <c r="A39" s="111"/>
      <c r="B39" s="83" t="s">
        <v>101</v>
      </c>
      <c r="C39" s="84"/>
      <c r="D39" s="85">
        <v>13011</v>
      </c>
      <c r="E39" s="85">
        <v>4329</v>
      </c>
      <c r="F39" s="85">
        <v>5424</v>
      </c>
      <c r="G39" s="14" t="s">
        <v>98</v>
      </c>
      <c r="H39" s="21">
        <v>21</v>
      </c>
      <c r="I39" s="16">
        <v>-9</v>
      </c>
      <c r="J39" s="15">
        <f t="shared" si="4"/>
        <v>12</v>
      </c>
    </row>
    <row r="40" spans="1:10" ht="12.75" customHeight="1">
      <c r="A40" s="112"/>
      <c r="B40" s="98" t="s">
        <v>99</v>
      </c>
      <c r="C40" s="99" t="s">
        <v>57</v>
      </c>
      <c r="D40" s="100">
        <v>13011</v>
      </c>
      <c r="E40" s="100">
        <v>4329</v>
      </c>
      <c r="F40" s="100">
        <v>5137</v>
      </c>
      <c r="G40" s="74" t="s">
        <v>98</v>
      </c>
      <c r="H40" s="90">
        <v>0</v>
      </c>
      <c r="I40" s="91">
        <v>15</v>
      </c>
      <c r="J40" s="76">
        <f t="shared" si="4"/>
        <v>15</v>
      </c>
    </row>
    <row r="41" spans="1:10" ht="12.75" customHeight="1">
      <c r="A41" s="110" t="s">
        <v>39</v>
      </c>
      <c r="B41" s="83" t="s">
        <v>103</v>
      </c>
      <c r="C41" s="84"/>
      <c r="D41" s="85"/>
      <c r="E41" s="85">
        <v>4356</v>
      </c>
      <c r="F41" s="85">
        <v>5139</v>
      </c>
      <c r="G41" s="14" t="s">
        <v>87</v>
      </c>
      <c r="H41" s="21">
        <v>5</v>
      </c>
      <c r="I41" s="16">
        <v>-2</v>
      </c>
      <c r="J41" s="15">
        <f t="shared" si="4"/>
        <v>3</v>
      </c>
    </row>
    <row r="42" spans="1:10" ht="12.75" customHeight="1">
      <c r="A42" s="112"/>
      <c r="B42" s="98" t="s">
        <v>102</v>
      </c>
      <c r="C42" s="99" t="s">
        <v>57</v>
      </c>
      <c r="D42" s="100"/>
      <c r="E42" s="100">
        <v>4356</v>
      </c>
      <c r="F42" s="100">
        <v>5137</v>
      </c>
      <c r="G42" s="74" t="s">
        <v>87</v>
      </c>
      <c r="H42" s="90">
        <v>0</v>
      </c>
      <c r="I42" s="91">
        <v>2</v>
      </c>
      <c r="J42" s="76">
        <f t="shared" si="4"/>
        <v>2</v>
      </c>
    </row>
    <row r="43" spans="1:10" ht="12.75" customHeight="1">
      <c r="A43" s="110" t="s">
        <v>40</v>
      </c>
      <c r="B43" s="83" t="s">
        <v>106</v>
      </c>
      <c r="C43" s="84"/>
      <c r="D43" s="85"/>
      <c r="E43" s="85">
        <v>4379</v>
      </c>
      <c r="F43" s="85">
        <v>5171</v>
      </c>
      <c r="G43" s="14" t="s">
        <v>104</v>
      </c>
      <c r="H43" s="21">
        <v>1</v>
      </c>
      <c r="I43" s="16">
        <v>-1</v>
      </c>
      <c r="J43" s="15">
        <f t="shared" si="4"/>
        <v>0</v>
      </c>
    </row>
    <row r="44" spans="1:10" ht="12.75" customHeight="1">
      <c r="A44" s="111"/>
      <c r="B44" s="83" t="s">
        <v>107</v>
      </c>
      <c r="C44" s="84"/>
      <c r="D44" s="85"/>
      <c r="E44" s="85">
        <v>4379</v>
      </c>
      <c r="F44" s="85">
        <v>5175</v>
      </c>
      <c r="G44" s="14" t="s">
        <v>104</v>
      </c>
      <c r="H44" s="21">
        <v>4</v>
      </c>
      <c r="I44" s="16">
        <v>1</v>
      </c>
      <c r="J44" s="15">
        <f t="shared" si="4"/>
        <v>5</v>
      </c>
    </row>
    <row r="45" spans="1:10" ht="12.75" customHeight="1">
      <c r="A45" s="111"/>
      <c r="B45" s="83" t="s">
        <v>108</v>
      </c>
      <c r="C45" s="84"/>
      <c r="D45" s="85"/>
      <c r="E45" s="85">
        <v>4379</v>
      </c>
      <c r="F45" s="85">
        <v>5021</v>
      </c>
      <c r="G45" s="14" t="s">
        <v>105</v>
      </c>
      <c r="H45" s="21">
        <v>40</v>
      </c>
      <c r="I45" s="16">
        <v>-4</v>
      </c>
      <c r="J45" s="15">
        <f t="shared" si="4"/>
        <v>36</v>
      </c>
    </row>
    <row r="46" spans="1:10" ht="12.75" customHeight="1">
      <c r="A46" s="112"/>
      <c r="B46" s="83" t="s">
        <v>109</v>
      </c>
      <c r="C46" s="84"/>
      <c r="D46" s="85"/>
      <c r="E46" s="85">
        <v>4379</v>
      </c>
      <c r="F46" s="85">
        <v>5021</v>
      </c>
      <c r="G46" s="14" t="s">
        <v>104</v>
      </c>
      <c r="H46" s="21">
        <v>54</v>
      </c>
      <c r="I46" s="16">
        <v>4</v>
      </c>
      <c r="J46" s="15">
        <f t="shared" si="4"/>
        <v>58</v>
      </c>
    </row>
    <row r="47" spans="1:10" ht="12.75" customHeight="1">
      <c r="A47" s="110" t="s">
        <v>110</v>
      </c>
      <c r="B47" s="12" t="s">
        <v>72</v>
      </c>
      <c r="C47" s="13"/>
      <c r="D47" s="14"/>
      <c r="E47" s="11">
        <v>5311</v>
      </c>
      <c r="F47" s="11">
        <v>5031</v>
      </c>
      <c r="G47" s="14" t="s">
        <v>71</v>
      </c>
      <c r="H47" s="21">
        <v>2340</v>
      </c>
      <c r="I47" s="62">
        <v>-17</v>
      </c>
      <c r="J47" s="15">
        <f t="shared" si="4"/>
        <v>2323</v>
      </c>
    </row>
    <row r="48" spans="1:10" ht="12.75" customHeight="1">
      <c r="A48" s="111"/>
      <c r="B48" s="12" t="s">
        <v>73</v>
      </c>
      <c r="C48" s="13"/>
      <c r="D48" s="12"/>
      <c r="E48" s="11">
        <v>5311</v>
      </c>
      <c r="F48" s="11">
        <v>5173</v>
      </c>
      <c r="G48" s="14" t="s">
        <v>71</v>
      </c>
      <c r="H48" s="21">
        <v>45</v>
      </c>
      <c r="I48" s="62">
        <v>17</v>
      </c>
      <c r="J48" s="15">
        <f t="shared" si="4"/>
        <v>62</v>
      </c>
    </row>
    <row r="49" spans="1:10" ht="12.75" customHeight="1">
      <c r="A49" s="111"/>
      <c r="B49" s="12" t="s">
        <v>72</v>
      </c>
      <c r="C49" s="13"/>
      <c r="D49" s="12"/>
      <c r="E49" s="11">
        <v>5311</v>
      </c>
      <c r="F49" s="11">
        <v>5031</v>
      </c>
      <c r="G49" s="14" t="s">
        <v>71</v>
      </c>
      <c r="H49" s="21">
        <v>2323</v>
      </c>
      <c r="I49" s="62">
        <v>-6</v>
      </c>
      <c r="J49" s="15">
        <f t="shared" si="4"/>
        <v>2317</v>
      </c>
    </row>
    <row r="50" spans="1:10" ht="12.75" customHeight="1">
      <c r="A50" s="111"/>
      <c r="B50" s="12" t="s">
        <v>74</v>
      </c>
      <c r="C50" s="13"/>
      <c r="D50" s="12"/>
      <c r="E50" s="11">
        <v>5311</v>
      </c>
      <c r="F50" s="11">
        <v>5021</v>
      </c>
      <c r="G50" s="14" t="s">
        <v>71</v>
      </c>
      <c r="H50" s="21">
        <v>12</v>
      </c>
      <c r="I50" s="62">
        <v>6</v>
      </c>
      <c r="J50" s="15">
        <f t="shared" si="4"/>
        <v>18</v>
      </c>
    </row>
    <row r="51" spans="1:10" ht="12.75" customHeight="1">
      <c r="A51" s="111"/>
      <c r="B51" s="12" t="s">
        <v>75</v>
      </c>
      <c r="C51" s="13"/>
      <c r="D51" s="12"/>
      <c r="E51" s="11">
        <v>5311</v>
      </c>
      <c r="F51" s="11">
        <v>5134</v>
      </c>
      <c r="G51" s="14" t="s">
        <v>71</v>
      </c>
      <c r="H51" s="21">
        <v>177</v>
      </c>
      <c r="I51" s="62">
        <v>-23</v>
      </c>
      <c r="J51" s="15">
        <f t="shared" si="4"/>
        <v>154</v>
      </c>
    </row>
    <row r="52" spans="1:10" ht="12.75" customHeight="1">
      <c r="A52" s="111"/>
      <c r="B52" s="12" t="s">
        <v>76</v>
      </c>
      <c r="C52" s="13"/>
      <c r="D52" s="12"/>
      <c r="E52" s="11">
        <v>5311</v>
      </c>
      <c r="F52" s="11">
        <v>5178</v>
      </c>
      <c r="G52" s="14" t="s">
        <v>71</v>
      </c>
      <c r="H52" s="21">
        <v>96</v>
      </c>
      <c r="I52" s="62">
        <v>23</v>
      </c>
      <c r="J52" s="15">
        <f t="shared" si="4"/>
        <v>119</v>
      </c>
    </row>
    <row r="53" spans="1:10" ht="12.75" customHeight="1">
      <c r="A53" s="111"/>
      <c r="B53" s="12" t="s">
        <v>75</v>
      </c>
      <c r="C53" s="80"/>
      <c r="D53" s="79"/>
      <c r="E53" s="11">
        <v>5311</v>
      </c>
      <c r="F53" s="82">
        <v>5134</v>
      </c>
      <c r="G53" s="81" t="s">
        <v>71</v>
      </c>
      <c r="H53" s="86">
        <v>154</v>
      </c>
      <c r="I53" s="87">
        <v>-17</v>
      </c>
      <c r="J53" s="15">
        <f t="shared" si="4"/>
        <v>137</v>
      </c>
    </row>
    <row r="54" spans="1:10" ht="12.75" customHeight="1">
      <c r="A54" s="111"/>
      <c r="B54" s="12" t="s">
        <v>78</v>
      </c>
      <c r="C54" s="88"/>
      <c r="D54" s="89"/>
      <c r="E54" s="11">
        <v>5311</v>
      </c>
      <c r="F54" s="89">
        <v>5162</v>
      </c>
      <c r="G54" s="81" t="s">
        <v>71</v>
      </c>
      <c r="H54" s="86">
        <v>68</v>
      </c>
      <c r="I54" s="62">
        <v>17</v>
      </c>
      <c r="J54" s="15">
        <f t="shared" si="4"/>
        <v>85</v>
      </c>
    </row>
    <row r="55" spans="1:10" ht="12.75" customHeight="1">
      <c r="A55" s="111"/>
      <c r="B55" s="12" t="s">
        <v>77</v>
      </c>
      <c r="C55" s="88"/>
      <c r="D55" s="88"/>
      <c r="E55" s="11">
        <v>5311</v>
      </c>
      <c r="F55" s="89">
        <v>5136</v>
      </c>
      <c r="G55" s="81" t="s">
        <v>71</v>
      </c>
      <c r="H55" s="86">
        <v>4</v>
      </c>
      <c r="I55" s="62">
        <v>-3</v>
      </c>
      <c r="J55" s="15">
        <f t="shared" si="4"/>
        <v>1</v>
      </c>
    </row>
    <row r="56" spans="1:10" ht="12.75" customHeight="1">
      <c r="A56" s="111"/>
      <c r="B56" s="12" t="s">
        <v>78</v>
      </c>
      <c r="C56" s="12"/>
      <c r="D56" s="11"/>
      <c r="E56" s="11">
        <v>5311</v>
      </c>
      <c r="F56" s="11">
        <v>5162</v>
      </c>
      <c r="G56" s="81" t="s">
        <v>71</v>
      </c>
      <c r="H56" s="86">
        <v>85</v>
      </c>
      <c r="I56" s="62">
        <v>3</v>
      </c>
      <c r="J56" s="15">
        <f t="shared" si="4"/>
        <v>88</v>
      </c>
    </row>
    <row r="57" spans="1:10" ht="12.75" customHeight="1">
      <c r="A57" s="111"/>
      <c r="B57" s="12" t="s">
        <v>79</v>
      </c>
      <c r="C57" s="12"/>
      <c r="D57" s="11"/>
      <c r="E57" s="11">
        <v>5311</v>
      </c>
      <c r="F57" s="11">
        <v>5161</v>
      </c>
      <c r="G57" s="81" t="s">
        <v>71</v>
      </c>
      <c r="H57" s="86">
        <v>2</v>
      </c>
      <c r="I57" s="62">
        <v>-2</v>
      </c>
      <c r="J57" s="15">
        <f t="shared" si="4"/>
        <v>0</v>
      </c>
    </row>
    <row r="58" spans="1:10" ht="12.75" customHeight="1">
      <c r="A58" s="112"/>
      <c r="B58" s="12" t="s">
        <v>80</v>
      </c>
      <c r="C58" s="12"/>
      <c r="D58" s="11"/>
      <c r="E58" s="11">
        <v>5311</v>
      </c>
      <c r="F58" s="11">
        <v>5167</v>
      </c>
      <c r="G58" s="14" t="s">
        <v>71</v>
      </c>
      <c r="H58" s="21">
        <v>45</v>
      </c>
      <c r="I58" s="62">
        <v>2</v>
      </c>
      <c r="J58" s="21">
        <f t="shared" si="4"/>
        <v>47</v>
      </c>
    </row>
    <row r="59" spans="1:10" ht="12.75" customHeight="1">
      <c r="A59" s="110" t="s">
        <v>111</v>
      </c>
      <c r="B59" s="96" t="s">
        <v>85</v>
      </c>
      <c r="C59" s="67"/>
      <c r="D59" s="64"/>
      <c r="E59" s="63">
        <v>3631</v>
      </c>
      <c r="F59" s="63">
        <v>5171</v>
      </c>
      <c r="G59" s="64" t="s">
        <v>82</v>
      </c>
      <c r="H59" s="97">
        <v>2110.4</v>
      </c>
      <c r="I59" s="68">
        <v>200</v>
      </c>
      <c r="J59" s="15">
        <f>H59+I59</f>
        <v>2310.4</v>
      </c>
    </row>
    <row r="60" spans="1:10" ht="12.75" customHeight="1">
      <c r="A60" s="111"/>
      <c r="B60" s="18" t="s">
        <v>86</v>
      </c>
      <c r="C60" s="18"/>
      <c r="D60" s="18"/>
      <c r="E60" s="63">
        <v>3639</v>
      </c>
      <c r="F60" s="63">
        <v>5169</v>
      </c>
      <c r="G60" s="63">
        <v>8614</v>
      </c>
      <c r="H60" s="97">
        <v>200</v>
      </c>
      <c r="I60" s="68">
        <v>-60</v>
      </c>
      <c r="J60" s="15">
        <f>H60+I60</f>
        <v>140</v>
      </c>
    </row>
    <row r="61" spans="1:10" ht="12.75" customHeight="1">
      <c r="A61" s="111"/>
      <c r="B61" s="18" t="s">
        <v>89</v>
      </c>
      <c r="C61" s="18"/>
      <c r="D61" s="18"/>
      <c r="E61" s="19">
        <v>3612</v>
      </c>
      <c r="F61" s="19">
        <v>5021</v>
      </c>
      <c r="G61" s="64" t="s">
        <v>88</v>
      </c>
      <c r="H61" s="97">
        <v>636</v>
      </c>
      <c r="I61" s="68">
        <v>-280</v>
      </c>
      <c r="J61" s="15">
        <f>H61+I61</f>
        <v>356</v>
      </c>
    </row>
    <row r="62" spans="1:10" ht="12.75" customHeight="1">
      <c r="A62" s="111"/>
      <c r="B62" s="18" t="s">
        <v>90</v>
      </c>
      <c r="C62" s="18"/>
      <c r="D62" s="18"/>
      <c r="E62" s="19">
        <v>3612</v>
      </c>
      <c r="F62" s="19">
        <v>5171</v>
      </c>
      <c r="G62" s="64" t="s">
        <v>88</v>
      </c>
      <c r="H62" s="18">
        <v>3725</v>
      </c>
      <c r="I62" s="68">
        <v>200</v>
      </c>
      <c r="J62" s="18">
        <f>H62+I62</f>
        <v>3925</v>
      </c>
    </row>
    <row r="63" spans="1:10" ht="12.75" customHeight="1">
      <c r="A63" s="111"/>
      <c r="B63" s="69" t="s">
        <v>91</v>
      </c>
      <c r="C63" s="13"/>
      <c r="D63" s="14"/>
      <c r="E63" s="11">
        <v>3639</v>
      </c>
      <c r="F63" s="11">
        <v>5171</v>
      </c>
      <c r="G63" s="63" t="s">
        <v>87</v>
      </c>
      <c r="H63" s="21">
        <v>10</v>
      </c>
      <c r="I63" s="68">
        <v>30</v>
      </c>
      <c r="J63" s="21">
        <f aca="true" t="shared" si="5" ref="J63:J83">H63+I63</f>
        <v>40</v>
      </c>
    </row>
    <row r="64" spans="1:10" ht="12.75" customHeight="1">
      <c r="A64" s="111"/>
      <c r="B64" s="69" t="s">
        <v>92</v>
      </c>
      <c r="C64" s="13"/>
      <c r="D64" s="14"/>
      <c r="E64" s="11">
        <v>6171</v>
      </c>
      <c r="F64" s="11">
        <v>5167</v>
      </c>
      <c r="G64" s="63"/>
      <c r="H64" s="21">
        <v>810</v>
      </c>
      <c r="I64" s="62">
        <v>50</v>
      </c>
      <c r="J64" s="21">
        <f t="shared" si="5"/>
        <v>860</v>
      </c>
    </row>
    <row r="65" spans="1:10" ht="12.75" customHeight="1">
      <c r="A65" s="111"/>
      <c r="B65" s="69" t="s">
        <v>94</v>
      </c>
      <c r="C65" s="13"/>
      <c r="D65" s="14"/>
      <c r="E65" s="11">
        <v>3612</v>
      </c>
      <c r="F65" s="11">
        <v>5031</v>
      </c>
      <c r="G65" s="14" t="s">
        <v>88</v>
      </c>
      <c r="H65" s="21">
        <v>162</v>
      </c>
      <c r="I65" s="62">
        <v>-100</v>
      </c>
      <c r="J65" s="15">
        <f>H65+I65</f>
        <v>62</v>
      </c>
    </row>
    <row r="66" spans="1:10" ht="12.75" customHeight="1">
      <c r="A66" s="111"/>
      <c r="B66" s="69" t="s">
        <v>95</v>
      </c>
      <c r="C66" s="13"/>
      <c r="D66" s="14"/>
      <c r="E66" s="11">
        <v>3612</v>
      </c>
      <c r="F66" s="11">
        <v>5032</v>
      </c>
      <c r="G66" s="14" t="s">
        <v>88</v>
      </c>
      <c r="H66" s="21">
        <v>60</v>
      </c>
      <c r="I66" s="62">
        <v>-40</v>
      </c>
      <c r="J66" s="15">
        <f>H66+I66</f>
        <v>20</v>
      </c>
    </row>
    <row r="67" spans="1:10" ht="12.75" customHeight="1">
      <c r="A67" s="111"/>
      <c r="B67" s="69" t="s">
        <v>97</v>
      </c>
      <c r="C67" s="13"/>
      <c r="D67" s="14"/>
      <c r="E67" s="11">
        <v>3612</v>
      </c>
      <c r="F67" s="11">
        <v>5021</v>
      </c>
      <c r="G67" s="14" t="s">
        <v>93</v>
      </c>
      <c r="H67" s="21">
        <v>93</v>
      </c>
      <c r="I67" s="62">
        <v>-40</v>
      </c>
      <c r="J67" s="15">
        <f t="shared" si="5"/>
        <v>53</v>
      </c>
    </row>
    <row r="68" spans="1:10" ht="12.75" customHeight="1">
      <c r="A68" s="112"/>
      <c r="B68" s="69" t="s">
        <v>96</v>
      </c>
      <c r="C68" s="13"/>
      <c r="D68" s="14"/>
      <c r="E68" s="11">
        <v>3613</v>
      </c>
      <c r="F68" s="11">
        <v>5171</v>
      </c>
      <c r="G68" s="14" t="s">
        <v>93</v>
      </c>
      <c r="H68" s="21">
        <v>200</v>
      </c>
      <c r="I68" s="62">
        <v>180</v>
      </c>
      <c r="J68" s="15">
        <f t="shared" si="5"/>
        <v>380</v>
      </c>
    </row>
    <row r="69" spans="1:10" ht="12.75" customHeight="1">
      <c r="A69" s="110" t="s">
        <v>112</v>
      </c>
      <c r="B69" s="69" t="s">
        <v>120</v>
      </c>
      <c r="C69" s="13"/>
      <c r="D69" s="14"/>
      <c r="E69" s="11">
        <v>6171</v>
      </c>
      <c r="F69" s="11">
        <v>5137</v>
      </c>
      <c r="G69" s="14" t="s">
        <v>119</v>
      </c>
      <c r="H69" s="21">
        <v>784.5</v>
      </c>
      <c r="I69" s="62">
        <v>-12.64</v>
      </c>
      <c r="J69" s="21">
        <f t="shared" si="5"/>
        <v>771.86</v>
      </c>
    </row>
    <row r="70" spans="1:10" ht="12.75" customHeight="1">
      <c r="A70" s="111"/>
      <c r="B70" s="101" t="s">
        <v>121</v>
      </c>
      <c r="C70" s="73" t="s">
        <v>57</v>
      </c>
      <c r="D70" s="74"/>
      <c r="E70" s="75">
        <v>6171</v>
      </c>
      <c r="F70" s="75">
        <v>5169</v>
      </c>
      <c r="G70" s="74" t="s">
        <v>119</v>
      </c>
      <c r="H70" s="90">
        <v>0</v>
      </c>
      <c r="I70" s="77">
        <v>1.34</v>
      </c>
      <c r="J70" s="90">
        <f t="shared" si="5"/>
        <v>1.34</v>
      </c>
    </row>
    <row r="71" spans="1:10" ht="12.75" customHeight="1">
      <c r="A71" s="111"/>
      <c r="B71" s="12" t="s">
        <v>131</v>
      </c>
      <c r="C71" s="13"/>
      <c r="D71" s="14"/>
      <c r="E71" s="11">
        <v>3412</v>
      </c>
      <c r="F71" s="11">
        <v>5137</v>
      </c>
      <c r="G71" s="14" t="s">
        <v>130</v>
      </c>
      <c r="H71" s="21">
        <v>70</v>
      </c>
      <c r="I71" s="16">
        <v>1.32</v>
      </c>
      <c r="J71" s="21">
        <f t="shared" si="5"/>
        <v>71.32</v>
      </c>
    </row>
    <row r="72" spans="1:10" ht="12.75" customHeight="1">
      <c r="A72" s="111"/>
      <c r="B72" s="12" t="s">
        <v>156</v>
      </c>
      <c r="C72" s="13"/>
      <c r="D72" s="14"/>
      <c r="E72" s="11">
        <v>3412</v>
      </c>
      <c r="F72" s="11">
        <v>5171</v>
      </c>
      <c r="G72" s="14" t="s">
        <v>133</v>
      </c>
      <c r="H72" s="21">
        <v>305</v>
      </c>
      <c r="I72" s="16">
        <v>190</v>
      </c>
      <c r="J72" s="21">
        <f t="shared" si="5"/>
        <v>495</v>
      </c>
    </row>
    <row r="73" spans="1:10" ht="12.75" customHeight="1">
      <c r="A73" s="111"/>
      <c r="B73" s="12" t="s">
        <v>139</v>
      </c>
      <c r="C73" s="13"/>
      <c r="D73" s="14"/>
      <c r="E73" s="11">
        <v>3632</v>
      </c>
      <c r="F73" s="11">
        <v>5171</v>
      </c>
      <c r="G73" s="14" t="s">
        <v>137</v>
      </c>
      <c r="H73" s="15">
        <v>1140</v>
      </c>
      <c r="I73" s="20">
        <v>-10</v>
      </c>
      <c r="J73" s="21">
        <f t="shared" si="5"/>
        <v>1130</v>
      </c>
    </row>
    <row r="74" spans="1:10" ht="12.75" customHeight="1">
      <c r="A74" s="112"/>
      <c r="B74" s="12" t="s">
        <v>140</v>
      </c>
      <c r="C74" s="13"/>
      <c r="D74" s="14"/>
      <c r="E74" s="11">
        <v>2219</v>
      </c>
      <c r="F74" s="11">
        <v>5171</v>
      </c>
      <c r="G74" s="14" t="s">
        <v>138</v>
      </c>
      <c r="H74" s="15">
        <v>1229</v>
      </c>
      <c r="I74" s="20">
        <v>-190</v>
      </c>
      <c r="J74" s="21">
        <f t="shared" si="5"/>
        <v>1039</v>
      </c>
    </row>
    <row r="75" spans="1:10" ht="12.75" customHeight="1">
      <c r="A75" s="110" t="s">
        <v>145</v>
      </c>
      <c r="B75" s="12" t="s">
        <v>146</v>
      </c>
      <c r="C75" s="13"/>
      <c r="D75" s="14"/>
      <c r="E75" s="11">
        <v>2223</v>
      </c>
      <c r="F75" s="11">
        <v>5169</v>
      </c>
      <c r="G75" s="14" t="s">
        <v>143</v>
      </c>
      <c r="H75" s="15">
        <v>110</v>
      </c>
      <c r="I75" s="20">
        <v>-110</v>
      </c>
      <c r="J75" s="15">
        <f t="shared" si="5"/>
        <v>0</v>
      </c>
    </row>
    <row r="76" spans="1:10" ht="12.75" customHeight="1">
      <c r="A76" s="111"/>
      <c r="B76" s="12" t="s">
        <v>149</v>
      </c>
      <c r="C76" s="13"/>
      <c r="D76" s="14"/>
      <c r="E76" s="11">
        <v>2223</v>
      </c>
      <c r="F76" s="11">
        <v>5169</v>
      </c>
      <c r="G76" s="14" t="s">
        <v>147</v>
      </c>
      <c r="H76" s="15">
        <v>100</v>
      </c>
      <c r="I76" s="20">
        <v>-36</v>
      </c>
      <c r="J76" s="15">
        <f t="shared" si="5"/>
        <v>64</v>
      </c>
    </row>
    <row r="77" spans="1:10" ht="12.75" customHeight="1">
      <c r="A77" s="111"/>
      <c r="B77" s="12" t="s">
        <v>149</v>
      </c>
      <c r="C77" s="13"/>
      <c r="D77" s="14"/>
      <c r="E77" s="11">
        <v>2223</v>
      </c>
      <c r="F77" s="11">
        <v>5365</v>
      </c>
      <c r="G77" s="14" t="s">
        <v>147</v>
      </c>
      <c r="H77" s="15">
        <v>1</v>
      </c>
      <c r="I77" s="20">
        <v>-1</v>
      </c>
      <c r="J77" s="15">
        <f t="shared" si="5"/>
        <v>0</v>
      </c>
    </row>
    <row r="78" spans="1:10" ht="12.75" customHeight="1">
      <c r="A78" s="111"/>
      <c r="B78" s="4" t="s">
        <v>151</v>
      </c>
      <c r="C78" s="13"/>
      <c r="D78" s="14"/>
      <c r="E78" s="11">
        <v>2223</v>
      </c>
      <c r="F78" s="11">
        <v>5365</v>
      </c>
      <c r="G78" s="14" t="s">
        <v>148</v>
      </c>
      <c r="H78" s="15">
        <v>1</v>
      </c>
      <c r="I78" s="20">
        <v>-1</v>
      </c>
      <c r="J78" s="15">
        <f t="shared" si="5"/>
        <v>0</v>
      </c>
    </row>
    <row r="79" spans="1:10" ht="12.75" customHeight="1">
      <c r="A79" s="111"/>
      <c r="B79" s="12" t="s">
        <v>150</v>
      </c>
      <c r="C79" s="13"/>
      <c r="D79" s="14"/>
      <c r="E79" s="11">
        <v>2223</v>
      </c>
      <c r="F79" s="11">
        <v>5194</v>
      </c>
      <c r="G79" s="14" t="s">
        <v>147</v>
      </c>
      <c r="H79" s="15">
        <v>10</v>
      </c>
      <c r="I79" s="20">
        <v>13.2</v>
      </c>
      <c r="J79" s="15">
        <f t="shared" si="5"/>
        <v>23.2</v>
      </c>
    </row>
    <row r="80" spans="1:10" ht="12.75" customHeight="1">
      <c r="A80" s="111"/>
      <c r="B80" s="12" t="s">
        <v>159</v>
      </c>
      <c r="C80" s="13"/>
      <c r="D80" s="14"/>
      <c r="E80" s="11">
        <v>2223</v>
      </c>
      <c r="F80" s="11">
        <v>5139</v>
      </c>
      <c r="G80" s="14"/>
      <c r="H80" s="15">
        <v>10</v>
      </c>
      <c r="I80" s="20">
        <v>20</v>
      </c>
      <c r="J80" s="15">
        <f t="shared" si="5"/>
        <v>30</v>
      </c>
    </row>
    <row r="81" spans="1:10" ht="12.75" customHeight="1">
      <c r="A81" s="112"/>
      <c r="B81" s="12" t="s">
        <v>152</v>
      </c>
      <c r="C81" s="13"/>
      <c r="D81" s="14"/>
      <c r="E81" s="11">
        <v>2221</v>
      </c>
      <c r="F81" s="11">
        <v>5213</v>
      </c>
      <c r="G81" s="14"/>
      <c r="H81" s="15">
        <v>22066</v>
      </c>
      <c r="I81" s="20">
        <v>114.8</v>
      </c>
      <c r="J81" s="15">
        <f t="shared" si="5"/>
        <v>22180.8</v>
      </c>
    </row>
    <row r="82" spans="1:10" ht="12.75" customHeight="1">
      <c r="A82" s="110" t="s">
        <v>158</v>
      </c>
      <c r="B82" s="12" t="s">
        <v>160</v>
      </c>
      <c r="C82" s="13"/>
      <c r="D82" s="14"/>
      <c r="E82" s="11">
        <v>6171</v>
      </c>
      <c r="F82" s="11">
        <v>5176</v>
      </c>
      <c r="G82" s="14"/>
      <c r="H82" s="21">
        <v>35</v>
      </c>
      <c r="I82" s="16">
        <v>15</v>
      </c>
      <c r="J82" s="21">
        <f t="shared" si="5"/>
        <v>50</v>
      </c>
    </row>
    <row r="83" spans="1:10" ht="12.75" customHeight="1">
      <c r="A83" s="112"/>
      <c r="B83" s="12" t="s">
        <v>161</v>
      </c>
      <c r="C83" s="13"/>
      <c r="D83" s="14"/>
      <c r="E83" s="11">
        <v>6171</v>
      </c>
      <c r="F83" s="11">
        <v>5021</v>
      </c>
      <c r="G83" s="14"/>
      <c r="H83" s="21">
        <v>200</v>
      </c>
      <c r="I83" s="16">
        <v>-15</v>
      </c>
      <c r="J83" s="21">
        <f t="shared" si="5"/>
        <v>185</v>
      </c>
    </row>
    <row r="84" spans="1:10" ht="12.75" customHeight="1">
      <c r="A84" s="33"/>
      <c r="B84" s="41"/>
      <c r="C84" s="58"/>
      <c r="D84" s="58"/>
      <c r="E84" s="113" t="s">
        <v>21</v>
      </c>
      <c r="F84" s="114"/>
      <c r="G84" s="115"/>
      <c r="H84" s="59">
        <f>SUM(H26:H83)</f>
        <v>43840.479999999996</v>
      </c>
      <c r="I84" s="59">
        <f>SUM(I26:I83)</f>
        <v>120.01999999999998</v>
      </c>
      <c r="J84" s="59">
        <f>SUM(J26:J83)</f>
        <v>43960.5</v>
      </c>
    </row>
    <row r="85" spans="1:10" ht="12.75" customHeight="1">
      <c r="A85" s="66" t="s">
        <v>22</v>
      </c>
      <c r="B85" s="33"/>
      <c r="C85" s="34"/>
      <c r="D85" s="34"/>
      <c r="E85" s="35"/>
      <c r="F85" s="33"/>
      <c r="G85" s="33"/>
      <c r="H85" s="36"/>
      <c r="I85" s="36"/>
      <c r="J85" s="40"/>
    </row>
    <row r="86" spans="1:10" ht="12.75" customHeight="1">
      <c r="A86" s="110" t="s">
        <v>13</v>
      </c>
      <c r="B86" s="12" t="s">
        <v>153</v>
      </c>
      <c r="C86" s="13"/>
      <c r="D86" s="12"/>
      <c r="E86" s="11">
        <v>2212</v>
      </c>
      <c r="F86" s="11">
        <v>6130</v>
      </c>
      <c r="G86" s="14" t="s">
        <v>81</v>
      </c>
      <c r="H86" s="21">
        <v>350</v>
      </c>
      <c r="I86" s="62">
        <v>-240</v>
      </c>
      <c r="J86" s="21">
        <f aca="true" t="shared" si="6" ref="J86:J91">H86+I86</f>
        <v>110</v>
      </c>
    </row>
    <row r="87" spans="1:10" ht="12.75" customHeight="1">
      <c r="A87" s="111"/>
      <c r="B87" s="12" t="s">
        <v>154</v>
      </c>
      <c r="C87" s="67"/>
      <c r="D87" s="64"/>
      <c r="E87" s="63">
        <v>2219</v>
      </c>
      <c r="F87" s="63">
        <v>6130</v>
      </c>
      <c r="G87" s="64" t="s">
        <v>81</v>
      </c>
      <c r="H87" s="15">
        <v>650</v>
      </c>
      <c r="I87" s="68">
        <v>-150</v>
      </c>
      <c r="J87" s="15">
        <f t="shared" si="6"/>
        <v>500</v>
      </c>
    </row>
    <row r="88" spans="1:10" ht="12.75" customHeight="1">
      <c r="A88" s="111"/>
      <c r="B88" s="69" t="s">
        <v>84</v>
      </c>
      <c r="C88" s="13"/>
      <c r="D88" s="14"/>
      <c r="E88" s="11">
        <v>2219</v>
      </c>
      <c r="F88" s="11">
        <v>6121</v>
      </c>
      <c r="G88" s="14" t="s">
        <v>83</v>
      </c>
      <c r="H88" s="21">
        <v>1848</v>
      </c>
      <c r="I88" s="62">
        <v>190</v>
      </c>
      <c r="J88" s="15">
        <f t="shared" si="6"/>
        <v>2038</v>
      </c>
    </row>
    <row r="89" spans="1:10" ht="12.75" customHeight="1">
      <c r="A89" s="112"/>
      <c r="B89" s="18" t="s">
        <v>122</v>
      </c>
      <c r="C89" s="18"/>
      <c r="D89" s="18"/>
      <c r="E89" s="11">
        <v>6171</v>
      </c>
      <c r="F89" s="11">
        <v>6121</v>
      </c>
      <c r="G89" s="11">
        <v>9329</v>
      </c>
      <c r="H89" s="21">
        <v>0</v>
      </c>
      <c r="I89" s="62">
        <v>60</v>
      </c>
      <c r="J89" s="21">
        <f t="shared" si="6"/>
        <v>60</v>
      </c>
    </row>
    <row r="90" spans="1:10" ht="12.75" customHeight="1">
      <c r="A90" s="110" t="s">
        <v>14</v>
      </c>
      <c r="B90" s="12" t="s">
        <v>123</v>
      </c>
      <c r="C90" s="13"/>
      <c r="D90" s="11"/>
      <c r="E90" s="11">
        <v>6171</v>
      </c>
      <c r="F90" s="11">
        <v>6122</v>
      </c>
      <c r="G90" s="14" t="s">
        <v>119</v>
      </c>
      <c r="H90" s="17">
        <v>91.3</v>
      </c>
      <c r="I90" s="71">
        <v>11.3</v>
      </c>
      <c r="J90" s="21">
        <f t="shared" si="6"/>
        <v>102.6</v>
      </c>
    </row>
    <row r="91" spans="1:10" ht="12.75" customHeight="1">
      <c r="A91" s="111"/>
      <c r="B91" s="78" t="s">
        <v>124</v>
      </c>
      <c r="C91" s="73" t="s">
        <v>57</v>
      </c>
      <c r="D91" s="75"/>
      <c r="E91" s="75">
        <v>2212</v>
      </c>
      <c r="F91" s="75">
        <v>6121</v>
      </c>
      <c r="G91" s="74" t="s">
        <v>125</v>
      </c>
      <c r="H91" s="92">
        <v>0</v>
      </c>
      <c r="I91" s="102">
        <v>4.5</v>
      </c>
      <c r="J91" s="90">
        <f t="shared" si="6"/>
        <v>4.5</v>
      </c>
    </row>
    <row r="92" spans="1:10" ht="12.75" customHeight="1">
      <c r="A92" s="111"/>
      <c r="B92" s="78" t="s">
        <v>157</v>
      </c>
      <c r="C92" s="73" t="s">
        <v>57</v>
      </c>
      <c r="D92" s="75"/>
      <c r="E92" s="75">
        <v>2219</v>
      </c>
      <c r="F92" s="75">
        <v>6121</v>
      </c>
      <c r="G92" s="74" t="s">
        <v>126</v>
      </c>
      <c r="H92" s="92">
        <v>0</v>
      </c>
      <c r="I92" s="102">
        <v>8.15</v>
      </c>
      <c r="J92" s="90">
        <f aca="true" t="shared" si="7" ref="J92:J100">H92+I92</f>
        <v>8.15</v>
      </c>
    </row>
    <row r="93" spans="1:10" ht="12.75" customHeight="1">
      <c r="A93" s="111"/>
      <c r="B93" s="12" t="s">
        <v>128</v>
      </c>
      <c r="C93" s="11"/>
      <c r="D93" s="11"/>
      <c r="E93" s="11">
        <v>3639</v>
      </c>
      <c r="F93" s="11">
        <v>6121</v>
      </c>
      <c r="G93" s="14" t="s">
        <v>127</v>
      </c>
      <c r="H93" s="17">
        <v>515</v>
      </c>
      <c r="I93" s="71">
        <v>-12.65</v>
      </c>
      <c r="J93" s="21">
        <f t="shared" si="7"/>
        <v>502.35</v>
      </c>
    </row>
    <row r="94" spans="1:10" ht="12.75" customHeight="1">
      <c r="A94" s="111"/>
      <c r="B94" s="12" t="s">
        <v>129</v>
      </c>
      <c r="C94" s="13"/>
      <c r="D94" s="11"/>
      <c r="E94" s="11">
        <v>3412</v>
      </c>
      <c r="F94" s="11">
        <v>6121</v>
      </c>
      <c r="G94" s="14" t="s">
        <v>130</v>
      </c>
      <c r="H94" s="17">
        <v>108</v>
      </c>
      <c r="I94" s="71">
        <v>-1.32</v>
      </c>
      <c r="J94" s="21">
        <f t="shared" si="7"/>
        <v>106.68</v>
      </c>
    </row>
    <row r="95" spans="1:10" ht="12.75" customHeight="1">
      <c r="A95" s="111"/>
      <c r="B95" s="12" t="s">
        <v>132</v>
      </c>
      <c r="C95" s="18"/>
      <c r="D95" s="18"/>
      <c r="E95" s="19">
        <v>3412</v>
      </c>
      <c r="F95" s="19">
        <v>6122</v>
      </c>
      <c r="G95" s="19">
        <v>6202</v>
      </c>
      <c r="H95" s="38">
        <v>222</v>
      </c>
      <c r="I95" s="71">
        <v>-190</v>
      </c>
      <c r="J95" s="21">
        <f t="shared" si="7"/>
        <v>32</v>
      </c>
    </row>
    <row r="96" spans="1:10" ht="12.75" customHeight="1">
      <c r="A96" s="111"/>
      <c r="B96" s="12" t="s">
        <v>134</v>
      </c>
      <c r="C96" s="18"/>
      <c r="D96" s="18"/>
      <c r="E96" s="19">
        <v>3113</v>
      </c>
      <c r="F96" s="19">
        <v>6121</v>
      </c>
      <c r="G96" s="19">
        <v>8264</v>
      </c>
      <c r="H96" s="38">
        <v>1042</v>
      </c>
      <c r="I96" s="71">
        <v>50</v>
      </c>
      <c r="J96" s="21">
        <f t="shared" si="7"/>
        <v>1092</v>
      </c>
    </row>
    <row r="97" spans="1:10" ht="12.75" customHeight="1">
      <c r="A97" s="111"/>
      <c r="B97" s="12" t="s">
        <v>135</v>
      </c>
      <c r="C97" s="18"/>
      <c r="D97" s="18"/>
      <c r="E97" s="19">
        <v>3113</v>
      </c>
      <c r="F97" s="19">
        <v>6121</v>
      </c>
      <c r="G97" s="19">
        <v>7208</v>
      </c>
      <c r="H97" s="38">
        <v>5500</v>
      </c>
      <c r="I97" s="71">
        <v>-50</v>
      </c>
      <c r="J97" s="21">
        <f t="shared" si="7"/>
        <v>5450</v>
      </c>
    </row>
    <row r="98" spans="1:10" ht="12.75" customHeight="1">
      <c r="A98" s="111"/>
      <c r="B98" s="12" t="s">
        <v>136</v>
      </c>
      <c r="C98" s="18"/>
      <c r="D98" s="18"/>
      <c r="E98" s="19">
        <v>2219</v>
      </c>
      <c r="F98" s="19">
        <v>6121</v>
      </c>
      <c r="G98" s="19">
        <v>9328</v>
      </c>
      <c r="H98" s="38">
        <v>1848</v>
      </c>
      <c r="I98" s="71">
        <v>200</v>
      </c>
      <c r="J98" s="21">
        <f t="shared" si="7"/>
        <v>2048</v>
      </c>
    </row>
    <row r="99" spans="1:10" ht="12.75" customHeight="1">
      <c r="A99" s="111"/>
      <c r="B99" s="78" t="s">
        <v>141</v>
      </c>
      <c r="C99" s="103" t="s">
        <v>57</v>
      </c>
      <c r="D99" s="78"/>
      <c r="E99" s="75">
        <v>3412</v>
      </c>
      <c r="F99" s="75">
        <v>6121</v>
      </c>
      <c r="G99" s="75">
        <v>2282</v>
      </c>
      <c r="H99" s="92">
        <v>0</v>
      </c>
      <c r="I99" s="102">
        <v>73</v>
      </c>
      <c r="J99" s="90">
        <f t="shared" si="7"/>
        <v>73</v>
      </c>
    </row>
    <row r="100" spans="1:10" ht="12.75" customHeight="1">
      <c r="A100" s="112"/>
      <c r="B100" s="12" t="s">
        <v>155</v>
      </c>
      <c r="C100" s="18"/>
      <c r="D100" s="18"/>
      <c r="E100" s="19">
        <v>3412</v>
      </c>
      <c r="F100" s="19">
        <v>6121</v>
      </c>
      <c r="G100" s="19">
        <v>8250</v>
      </c>
      <c r="H100" s="38">
        <v>95.9</v>
      </c>
      <c r="I100" s="71">
        <v>-73</v>
      </c>
      <c r="J100" s="21">
        <f t="shared" si="7"/>
        <v>22.900000000000006</v>
      </c>
    </row>
    <row r="101" spans="1:10" ht="12.75" customHeight="1">
      <c r="A101" s="30"/>
      <c r="B101" s="29"/>
      <c r="C101" s="30"/>
      <c r="D101" s="30"/>
      <c r="E101" s="130" t="s">
        <v>23</v>
      </c>
      <c r="F101" s="131"/>
      <c r="G101" s="132"/>
      <c r="H101" s="57">
        <f>SUM(H86:H100)</f>
        <v>12270.199999999999</v>
      </c>
      <c r="I101" s="57">
        <f>SUM(I86:I100)</f>
        <v>-120.01999999999998</v>
      </c>
      <c r="J101" s="57">
        <f>SUM(J86:J100)</f>
        <v>12150.179999999998</v>
      </c>
    </row>
    <row r="102" spans="1:10" ht="12.75" customHeight="1">
      <c r="A102" s="30"/>
      <c r="B102" s="29"/>
      <c r="C102" s="30"/>
      <c r="D102" s="30"/>
      <c r="E102" s="93"/>
      <c r="F102" s="93"/>
      <c r="G102" s="93"/>
      <c r="H102" s="56"/>
      <c r="I102" s="94"/>
      <c r="J102" s="94"/>
    </row>
    <row r="103" spans="2:10" ht="12.75" customHeight="1">
      <c r="B103" s="42" t="s">
        <v>32</v>
      </c>
      <c r="C103" s="34"/>
      <c r="D103" s="34"/>
      <c r="E103" s="116" t="s">
        <v>16</v>
      </c>
      <c r="F103" s="117"/>
      <c r="G103" s="117"/>
      <c r="H103" s="118"/>
      <c r="I103" s="39">
        <f>I21</f>
        <v>72.48</v>
      </c>
      <c r="J103" s="39"/>
    </row>
    <row r="104" spans="2:10" ht="12.75" customHeight="1">
      <c r="B104" s="33"/>
      <c r="C104" s="34"/>
      <c r="D104" s="34"/>
      <c r="E104" s="116" t="s">
        <v>24</v>
      </c>
      <c r="F104" s="117"/>
      <c r="G104" s="117"/>
      <c r="H104" s="118"/>
      <c r="I104" s="39">
        <f>I84+I22</f>
        <v>192.5</v>
      </c>
      <c r="J104" s="18"/>
    </row>
    <row r="105" spans="2:10" ht="12.75" customHeight="1">
      <c r="B105" s="33"/>
      <c r="C105" s="34"/>
      <c r="D105" s="34"/>
      <c r="E105" s="116" t="s">
        <v>25</v>
      </c>
      <c r="F105" s="117"/>
      <c r="G105" s="117"/>
      <c r="H105" s="118"/>
      <c r="I105" s="39">
        <f>I101+I23</f>
        <v>-120.01999999999998</v>
      </c>
      <c r="J105" s="38"/>
    </row>
    <row r="106" spans="2:10" ht="12.75" customHeight="1">
      <c r="B106" s="33"/>
      <c r="C106" s="34"/>
      <c r="D106" s="34"/>
      <c r="E106" s="116" t="s">
        <v>26</v>
      </c>
      <c r="F106" s="117"/>
      <c r="G106" s="117"/>
      <c r="H106" s="118"/>
      <c r="I106" s="39">
        <f>I104+I105</f>
        <v>72.48000000000002</v>
      </c>
      <c r="J106" s="38"/>
    </row>
    <row r="107" spans="2:10" ht="12.75" customHeight="1">
      <c r="B107" s="33"/>
      <c r="C107" s="34"/>
      <c r="D107" s="34"/>
      <c r="E107" s="125" t="s">
        <v>27</v>
      </c>
      <c r="F107" s="126"/>
      <c r="G107" s="126"/>
      <c r="H107" s="127"/>
      <c r="I107" s="39">
        <f>I103-I106</f>
        <v>0</v>
      </c>
      <c r="J107" s="38"/>
    </row>
    <row r="108" spans="2:10" ht="12.75" customHeight="1">
      <c r="B108" s="33"/>
      <c r="C108" s="34"/>
      <c r="D108" s="34"/>
      <c r="E108" s="125" t="s">
        <v>28</v>
      </c>
      <c r="F108" s="126"/>
      <c r="G108" s="126"/>
      <c r="H108" s="127"/>
      <c r="I108" s="39">
        <v>0</v>
      </c>
      <c r="J108" s="38"/>
    </row>
    <row r="109" spans="5:10" ht="12.75" customHeight="1">
      <c r="E109" s="50" t="s">
        <v>29</v>
      </c>
      <c r="G109" s="33"/>
      <c r="H109" s="51">
        <v>43733</v>
      </c>
      <c r="J109" s="51">
        <v>43761</v>
      </c>
    </row>
    <row r="110" spans="2:10" ht="12.75" customHeight="1">
      <c r="B110" s="42" t="s">
        <v>33</v>
      </c>
      <c r="C110" s="34"/>
      <c r="D110" s="34"/>
      <c r="E110" s="52" t="s">
        <v>30</v>
      </c>
      <c r="F110" s="43"/>
      <c r="G110" s="44"/>
      <c r="H110" s="53">
        <v>608821.23</v>
      </c>
      <c r="I110" s="39">
        <f>I103</f>
        <v>72.48</v>
      </c>
      <c r="J110" s="39">
        <f>H110+I110</f>
        <v>608893.71</v>
      </c>
    </row>
    <row r="111" spans="2:10" ht="12.75" customHeight="1">
      <c r="B111" s="33"/>
      <c r="C111" s="34"/>
      <c r="D111" s="34"/>
      <c r="E111" s="45" t="s">
        <v>24</v>
      </c>
      <c r="F111" s="46"/>
      <c r="G111" s="37"/>
      <c r="H111" s="54">
        <v>389109.08</v>
      </c>
      <c r="I111" s="39">
        <f>I84+I22</f>
        <v>192.5</v>
      </c>
      <c r="J111" s="38">
        <f>H111+I111</f>
        <v>389301.58</v>
      </c>
    </row>
    <row r="112" spans="2:10" ht="12.75" customHeight="1">
      <c r="B112" s="33"/>
      <c r="C112" s="34"/>
      <c r="D112" s="34"/>
      <c r="E112" s="28" t="s">
        <v>25</v>
      </c>
      <c r="F112" s="33"/>
      <c r="G112" s="47"/>
      <c r="H112" s="54">
        <v>219712.15</v>
      </c>
      <c r="I112" s="39">
        <f>I101+I23</f>
        <v>-120.01999999999998</v>
      </c>
      <c r="J112" s="38">
        <f>H112+I112</f>
        <v>219592.13</v>
      </c>
    </row>
    <row r="113" spans="2:10" ht="12.75" customHeight="1">
      <c r="B113" s="51" t="s">
        <v>43</v>
      </c>
      <c r="E113" s="48" t="s">
        <v>41</v>
      </c>
      <c r="F113" s="46"/>
      <c r="G113" s="37"/>
      <c r="H113" s="39">
        <f>H111+H112</f>
        <v>608821.23</v>
      </c>
      <c r="I113" s="39">
        <f>SUM(I111:I112)</f>
        <v>72.48000000000002</v>
      </c>
      <c r="J113" s="39">
        <f>SUM(J111:J112)</f>
        <v>608893.71</v>
      </c>
    </row>
    <row r="114" spans="5:10" ht="12.75" customHeight="1">
      <c r="E114" s="28" t="s">
        <v>19</v>
      </c>
      <c r="F114" s="33"/>
      <c r="G114" s="47"/>
      <c r="H114" s="38">
        <f>H110-H113</f>
        <v>0</v>
      </c>
      <c r="I114" s="39">
        <f>I110-I113</f>
        <v>0</v>
      </c>
      <c r="J114" s="38">
        <f>J110-J113</f>
        <v>0</v>
      </c>
    </row>
    <row r="115" spans="5:10" ht="12.75" customHeight="1">
      <c r="E115" s="48" t="s">
        <v>31</v>
      </c>
      <c r="F115" s="46"/>
      <c r="G115" s="37"/>
      <c r="H115" s="55">
        <v>0</v>
      </c>
      <c r="I115" s="39">
        <v>0</v>
      </c>
      <c r="J115" s="39">
        <f>H115+I115</f>
        <v>0</v>
      </c>
    </row>
    <row r="116" ht="12.75" customHeight="1"/>
    <row r="117" ht="12.75" customHeight="1"/>
    <row r="118" ht="12.75" customHeight="1"/>
    <row r="119" ht="12.75" customHeight="1"/>
  </sheetData>
  <mergeCells count="35">
    <mergeCell ref="B2:B3"/>
    <mergeCell ref="E107:H107"/>
    <mergeCell ref="A19:A20"/>
    <mergeCell ref="E2:E3"/>
    <mergeCell ref="A69:A74"/>
    <mergeCell ref="A75:A81"/>
    <mergeCell ref="A90:A100"/>
    <mergeCell ref="E105:H105"/>
    <mergeCell ref="F2:F3"/>
    <mergeCell ref="G2:G3"/>
    <mergeCell ref="E21:G21"/>
    <mergeCell ref="E101:G101"/>
    <mergeCell ref="E103:H103"/>
    <mergeCell ref="E24:G24"/>
    <mergeCell ref="A5:A8"/>
    <mergeCell ref="A9:A14"/>
    <mergeCell ref="E108:H108"/>
    <mergeCell ref="E104:H104"/>
    <mergeCell ref="A26:A27"/>
    <mergeCell ref="A28:A29"/>
    <mergeCell ref="A47:A58"/>
    <mergeCell ref="A86:A89"/>
    <mergeCell ref="A30:A31"/>
    <mergeCell ref="A34:A37"/>
    <mergeCell ref="A59:A68"/>
    <mergeCell ref="A38:A40"/>
    <mergeCell ref="A41:A42"/>
    <mergeCell ref="A43:A46"/>
    <mergeCell ref="A32:A33"/>
    <mergeCell ref="A15:A18"/>
    <mergeCell ref="E84:G84"/>
    <mergeCell ref="A82:A83"/>
    <mergeCell ref="E106:H106"/>
    <mergeCell ref="E23:G23"/>
    <mergeCell ref="E22:G22"/>
  </mergeCells>
  <conditionalFormatting sqref="C21:D23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84">
    <cfRule type="expression" priority="13" dxfId="2" stopIfTrue="1">
      <formula>$J183="Z"</formula>
    </cfRule>
    <cfRule type="expression" priority="14" dxfId="1" stopIfTrue="1">
      <formula>$J183="T"</formula>
    </cfRule>
    <cfRule type="expression" priority="15" dxfId="0" stopIfTrue="1">
      <formula>$J183="Y"</formula>
    </cfRule>
  </conditionalFormatting>
  <conditionalFormatting sqref="H185">
    <cfRule type="expression" priority="10" dxfId="2" stopIfTrue="1">
      <formula>$J184="Z"</formula>
    </cfRule>
    <cfRule type="expression" priority="11" dxfId="1" stopIfTrue="1">
      <formula>$J184="T"</formula>
    </cfRule>
    <cfRule type="expression" priority="12" dxfId="0" stopIfTrue="1">
      <formula>$J184="Y"</formula>
    </cfRule>
  </conditionalFormatting>
  <conditionalFormatting sqref="H186">
    <cfRule type="expression" priority="7" dxfId="2" stopIfTrue="1">
      <formula>$J185="Z"</formula>
    </cfRule>
    <cfRule type="expression" priority="8" dxfId="1" stopIfTrue="1">
      <formula>$J185="T"</formula>
    </cfRule>
    <cfRule type="expression" priority="9" dxfId="0" stopIfTrue="1">
      <formula>$J185="Y"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110:H112">
    <cfRule type="expression" priority="1" dxfId="2" stopIfTrue="1">
      <formula>$J110="Z"</formula>
    </cfRule>
    <cfRule type="expression" priority="2" dxfId="1" stopIfTrue="1">
      <formula>$J110="T"</formula>
    </cfRule>
    <cfRule type="expression" priority="3" dxfId="0" stopIfTrue="1">
      <formula>$J110="Y"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 topLeftCell="A19">
      <selection activeCell="A42" sqref="A42:J52"/>
    </sheetView>
  </sheetViews>
  <sheetFormatPr defaultColWidth="9.140625" defaultRowHeight="15"/>
  <cols>
    <col min="1" max="1" width="4.57421875" style="4" customWidth="1"/>
    <col min="2" max="2" width="65.140625" style="4" customWidth="1"/>
    <col min="3" max="3" width="4.00390625" style="49" customWidth="1"/>
    <col min="4" max="4" width="8.28125" style="49" customWidth="1"/>
    <col min="5" max="5" width="5.57421875" style="4" customWidth="1"/>
    <col min="6" max="6" width="6.28125" style="4" customWidth="1"/>
    <col min="7" max="7" width="6.7109375" style="4" customWidth="1"/>
    <col min="8" max="8" width="10.140625" style="4" customWidth="1"/>
    <col min="9" max="9" width="8.7109375" style="4" bestFit="1" customWidth="1"/>
    <col min="10" max="10" width="10.140625" style="4" bestFit="1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2.75" customHeight="1">
      <c r="A1" s="1" t="s">
        <v>171</v>
      </c>
      <c r="B1" s="2"/>
      <c r="C1" s="3"/>
      <c r="D1" s="3"/>
      <c r="H1" s="2"/>
      <c r="I1" s="2"/>
      <c r="J1" s="1"/>
    </row>
    <row r="2" spans="1:10" s="2" customFormat="1" ht="12.75" customHeight="1">
      <c r="A2" s="5" t="s">
        <v>0</v>
      </c>
      <c r="B2" s="128" t="s">
        <v>1</v>
      </c>
      <c r="C2" s="5"/>
      <c r="D2" s="5" t="s">
        <v>2</v>
      </c>
      <c r="E2" s="128" t="s">
        <v>3</v>
      </c>
      <c r="F2" s="128" t="s">
        <v>4</v>
      </c>
      <c r="G2" s="128" t="s">
        <v>5</v>
      </c>
      <c r="H2" s="5" t="s">
        <v>6</v>
      </c>
      <c r="I2" s="5" t="s">
        <v>7</v>
      </c>
      <c r="J2" s="5" t="s">
        <v>8</v>
      </c>
    </row>
    <row r="3" spans="1:10" s="2" customFormat="1" ht="12.75" customHeight="1">
      <c r="A3" s="6" t="s">
        <v>9</v>
      </c>
      <c r="B3" s="129"/>
      <c r="C3" s="6"/>
      <c r="D3" s="6" t="s">
        <v>10</v>
      </c>
      <c r="E3" s="129"/>
      <c r="F3" s="129"/>
      <c r="G3" s="129"/>
      <c r="H3" s="6" t="s">
        <v>11</v>
      </c>
      <c r="I3" s="6" t="s">
        <v>45</v>
      </c>
      <c r="J3" s="6" t="s">
        <v>11</v>
      </c>
    </row>
    <row r="4" spans="1:10" ht="12.7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04" t="s">
        <v>13</v>
      </c>
      <c r="B5" s="61"/>
      <c r="C5" s="13"/>
      <c r="D5" s="14"/>
      <c r="E5" s="11"/>
      <c r="F5" s="11"/>
      <c r="G5" s="14"/>
      <c r="H5" s="21">
        <v>0</v>
      </c>
      <c r="I5" s="16">
        <v>0</v>
      </c>
      <c r="J5" s="17">
        <f>H5+I5</f>
        <v>0</v>
      </c>
    </row>
    <row r="6" spans="1:10" s="25" customFormat="1" ht="12.75" customHeight="1">
      <c r="A6" s="22"/>
      <c r="B6" s="23"/>
      <c r="C6" s="24"/>
      <c r="D6" s="24"/>
      <c r="E6" s="133" t="s">
        <v>16</v>
      </c>
      <c r="F6" s="133"/>
      <c r="G6" s="133"/>
      <c r="H6" s="20">
        <v>0</v>
      </c>
      <c r="I6" s="20">
        <v>0</v>
      </c>
      <c r="J6" s="20">
        <v>0</v>
      </c>
    </row>
    <row r="7" spans="1:10" s="25" customFormat="1" ht="12.75" customHeight="1">
      <c r="A7" s="22"/>
      <c r="B7" s="26" t="s">
        <v>34</v>
      </c>
      <c r="C7" s="24"/>
      <c r="D7" s="24"/>
      <c r="E7" s="134" t="s">
        <v>17</v>
      </c>
      <c r="F7" s="134"/>
      <c r="G7" s="134"/>
      <c r="H7" s="20">
        <v>0</v>
      </c>
      <c r="I7" s="20">
        <v>0</v>
      </c>
      <c r="J7" s="20">
        <v>0</v>
      </c>
    </row>
    <row r="8" spans="1:10" ht="12.75" customHeight="1">
      <c r="A8" s="22"/>
      <c r="B8" s="27"/>
      <c r="C8" s="24"/>
      <c r="D8" s="24"/>
      <c r="E8" s="135" t="s">
        <v>18</v>
      </c>
      <c r="F8" s="135"/>
      <c r="G8" s="135"/>
      <c r="H8" s="60">
        <v>0</v>
      </c>
      <c r="I8" s="60">
        <v>0</v>
      </c>
      <c r="J8" s="60">
        <v>0</v>
      </c>
    </row>
    <row r="9" spans="1:10" ht="12.75" customHeight="1">
      <c r="A9" s="28"/>
      <c r="B9" s="29"/>
      <c r="C9" s="30"/>
      <c r="D9" s="30"/>
      <c r="E9" s="135" t="s">
        <v>19</v>
      </c>
      <c r="F9" s="135"/>
      <c r="G9" s="135"/>
      <c r="H9" s="31">
        <f>H6-H7-H8</f>
        <v>0</v>
      </c>
      <c r="I9" s="31">
        <f aca="true" t="shared" si="0" ref="I9:J9">I6-I7-I8</f>
        <v>0</v>
      </c>
      <c r="J9" s="31">
        <f t="shared" si="0"/>
        <v>0</v>
      </c>
    </row>
    <row r="10" spans="1:11" ht="12.75" customHeight="1">
      <c r="A10" s="32" t="s">
        <v>20</v>
      </c>
      <c r="B10" s="33"/>
      <c r="C10" s="34"/>
      <c r="D10" s="34"/>
      <c r="E10" s="35"/>
      <c r="F10" s="33"/>
      <c r="G10" s="33"/>
      <c r="H10" s="36"/>
      <c r="I10" s="36"/>
      <c r="J10" s="65"/>
      <c r="K10" s="33"/>
    </row>
    <row r="11" spans="1:10" ht="12.75" customHeight="1">
      <c r="A11" s="110" t="s">
        <v>13</v>
      </c>
      <c r="B11" s="61" t="s">
        <v>215</v>
      </c>
      <c r="C11" s="13"/>
      <c r="D11" s="14"/>
      <c r="E11" s="11">
        <v>4359</v>
      </c>
      <c r="F11" s="11">
        <v>5499</v>
      </c>
      <c r="G11" s="14" t="s">
        <v>172</v>
      </c>
      <c r="H11" s="21">
        <v>27.54</v>
      </c>
      <c r="I11" s="16">
        <v>-10</v>
      </c>
      <c r="J11" s="15">
        <f aca="true" t="shared" si="1" ref="J11:J39">H11+I11</f>
        <v>17.54</v>
      </c>
    </row>
    <row r="12" spans="1:10" ht="12.75" customHeight="1">
      <c r="A12" s="111"/>
      <c r="B12" s="61" t="s">
        <v>214</v>
      </c>
      <c r="C12" s="13"/>
      <c r="D12" s="14"/>
      <c r="E12" s="11">
        <v>5311</v>
      </c>
      <c r="F12" s="11">
        <v>5499</v>
      </c>
      <c r="G12" s="14" t="s">
        <v>172</v>
      </c>
      <c r="H12" s="15">
        <v>195.24</v>
      </c>
      <c r="I12" s="62">
        <v>-12</v>
      </c>
      <c r="J12" s="15">
        <f t="shared" si="1"/>
        <v>183.24</v>
      </c>
    </row>
    <row r="13" spans="1:10" ht="12.75" customHeight="1">
      <c r="A13" s="111"/>
      <c r="B13" s="61" t="s">
        <v>213</v>
      </c>
      <c r="C13" s="13"/>
      <c r="D13" s="14"/>
      <c r="E13" s="11">
        <v>6112</v>
      </c>
      <c r="F13" s="11">
        <v>5499</v>
      </c>
      <c r="G13" s="14" t="s">
        <v>172</v>
      </c>
      <c r="H13" s="21">
        <v>18.36</v>
      </c>
      <c r="I13" s="62">
        <v>-8</v>
      </c>
      <c r="J13" s="15">
        <f t="shared" si="1"/>
        <v>10.36</v>
      </c>
    </row>
    <row r="14" spans="1:10" ht="12.75" customHeight="1">
      <c r="A14" s="111"/>
      <c r="B14" s="61" t="s">
        <v>212</v>
      </c>
      <c r="C14" s="11"/>
      <c r="D14" s="11"/>
      <c r="E14" s="11">
        <v>6171</v>
      </c>
      <c r="F14" s="11">
        <v>5499</v>
      </c>
      <c r="G14" s="64" t="s">
        <v>172</v>
      </c>
      <c r="H14" s="15">
        <v>1439.31</v>
      </c>
      <c r="I14" s="68">
        <v>-20</v>
      </c>
      <c r="J14" s="15">
        <f t="shared" si="1"/>
        <v>1419.31</v>
      </c>
    </row>
    <row r="15" spans="1:10" ht="12.75" customHeight="1">
      <c r="A15" s="111"/>
      <c r="B15" s="83" t="s">
        <v>173</v>
      </c>
      <c r="C15" s="84"/>
      <c r="D15" s="85"/>
      <c r="E15" s="85">
        <v>6171</v>
      </c>
      <c r="F15" s="85">
        <v>5175</v>
      </c>
      <c r="G15" s="14" t="s">
        <v>172</v>
      </c>
      <c r="H15" s="21">
        <v>67</v>
      </c>
      <c r="I15" s="16">
        <v>5</v>
      </c>
      <c r="J15" s="15">
        <f t="shared" si="1"/>
        <v>72</v>
      </c>
    </row>
    <row r="16" spans="1:10" ht="12.75" customHeight="1">
      <c r="A16" s="112"/>
      <c r="B16" s="83" t="s">
        <v>189</v>
      </c>
      <c r="C16" s="84"/>
      <c r="D16" s="85"/>
      <c r="E16" s="85">
        <v>6171</v>
      </c>
      <c r="F16" s="85">
        <v>5194</v>
      </c>
      <c r="G16" s="14" t="s">
        <v>172</v>
      </c>
      <c r="H16" s="21">
        <v>5</v>
      </c>
      <c r="I16" s="16">
        <v>45</v>
      </c>
      <c r="J16" s="15">
        <f t="shared" si="1"/>
        <v>50</v>
      </c>
    </row>
    <row r="17" spans="1:10" ht="12.75" customHeight="1">
      <c r="A17" s="110" t="s">
        <v>14</v>
      </c>
      <c r="B17" s="105" t="s">
        <v>193</v>
      </c>
      <c r="C17" s="88"/>
      <c r="D17" s="89"/>
      <c r="E17" s="89">
        <v>5279</v>
      </c>
      <c r="F17" s="89">
        <v>5169</v>
      </c>
      <c r="G17" s="14"/>
      <c r="H17" s="21">
        <v>190</v>
      </c>
      <c r="I17" s="16">
        <v>-15</v>
      </c>
      <c r="J17" s="15">
        <f t="shared" si="1"/>
        <v>175</v>
      </c>
    </row>
    <row r="18" spans="1:10" ht="12.75" customHeight="1">
      <c r="A18" s="111"/>
      <c r="B18" s="105" t="s">
        <v>190</v>
      </c>
      <c r="C18" s="88"/>
      <c r="D18" s="89"/>
      <c r="E18" s="89">
        <v>5512</v>
      </c>
      <c r="F18" s="89">
        <v>5021</v>
      </c>
      <c r="G18" s="14" t="s">
        <v>186</v>
      </c>
      <c r="H18" s="21">
        <v>55</v>
      </c>
      <c r="I18" s="16">
        <v>15</v>
      </c>
      <c r="J18" s="15">
        <f t="shared" si="1"/>
        <v>70</v>
      </c>
    </row>
    <row r="19" spans="1:10" ht="12.75" customHeight="1">
      <c r="A19" s="111"/>
      <c r="B19" s="105" t="s">
        <v>191</v>
      </c>
      <c r="C19" s="88"/>
      <c r="D19" s="89"/>
      <c r="E19" s="89">
        <v>5512</v>
      </c>
      <c r="F19" s="89">
        <v>5132</v>
      </c>
      <c r="G19" s="14" t="s">
        <v>186</v>
      </c>
      <c r="H19" s="21">
        <v>30</v>
      </c>
      <c r="I19" s="16">
        <v>-9</v>
      </c>
      <c r="J19" s="15">
        <f t="shared" si="1"/>
        <v>21</v>
      </c>
    </row>
    <row r="20" spans="1:10" ht="12.75" customHeight="1">
      <c r="A20" s="111"/>
      <c r="B20" s="105" t="s">
        <v>192</v>
      </c>
      <c r="C20" s="88"/>
      <c r="D20" s="89"/>
      <c r="E20" s="89">
        <v>5512</v>
      </c>
      <c r="F20" s="89">
        <v>5137</v>
      </c>
      <c r="G20" s="14" t="s">
        <v>186</v>
      </c>
      <c r="H20" s="21">
        <v>55</v>
      </c>
      <c r="I20" s="16">
        <v>9</v>
      </c>
      <c r="J20" s="15">
        <f t="shared" si="1"/>
        <v>64</v>
      </c>
    </row>
    <row r="21" spans="1:10" ht="12.75" customHeight="1">
      <c r="A21" s="111"/>
      <c r="B21" s="105" t="s">
        <v>194</v>
      </c>
      <c r="C21" s="88"/>
      <c r="D21" s="89"/>
      <c r="E21" s="89">
        <v>5279</v>
      </c>
      <c r="F21" s="89">
        <v>5169</v>
      </c>
      <c r="G21" s="14"/>
      <c r="H21" s="21">
        <v>175</v>
      </c>
      <c r="I21" s="16">
        <v>-15</v>
      </c>
      <c r="J21" s="15">
        <f t="shared" si="1"/>
        <v>160</v>
      </c>
    </row>
    <row r="22" spans="1:10" ht="12.75" customHeight="1">
      <c r="A22" s="111"/>
      <c r="B22" s="105" t="s">
        <v>195</v>
      </c>
      <c r="C22" s="88"/>
      <c r="D22" s="89"/>
      <c r="E22" s="89">
        <v>5512</v>
      </c>
      <c r="F22" s="89">
        <v>5021</v>
      </c>
      <c r="G22" s="14" t="s">
        <v>187</v>
      </c>
      <c r="H22" s="21">
        <v>63</v>
      </c>
      <c r="I22" s="16">
        <v>15</v>
      </c>
      <c r="J22" s="15">
        <f t="shared" si="1"/>
        <v>78</v>
      </c>
    </row>
    <row r="23" spans="1:10" ht="12.75" customHeight="1">
      <c r="A23" s="111"/>
      <c r="B23" s="105" t="s">
        <v>196</v>
      </c>
      <c r="C23" s="88"/>
      <c r="D23" s="89"/>
      <c r="E23" s="89">
        <v>5279</v>
      </c>
      <c r="F23" s="89">
        <v>5169</v>
      </c>
      <c r="G23" s="14"/>
      <c r="H23" s="21">
        <v>160</v>
      </c>
      <c r="I23" s="16">
        <v>-5</v>
      </c>
      <c r="J23" s="15">
        <f t="shared" si="1"/>
        <v>155</v>
      </c>
    </row>
    <row r="24" spans="1:10" ht="12.75" customHeight="1">
      <c r="A24" s="111"/>
      <c r="B24" s="105" t="s">
        <v>197</v>
      </c>
      <c r="C24" s="88"/>
      <c r="D24" s="89"/>
      <c r="E24" s="89">
        <v>5512</v>
      </c>
      <c r="F24" s="89">
        <v>5134</v>
      </c>
      <c r="G24" s="14" t="s">
        <v>186</v>
      </c>
      <c r="H24" s="21">
        <v>5</v>
      </c>
      <c r="I24" s="16">
        <v>5</v>
      </c>
      <c r="J24" s="15">
        <f t="shared" si="1"/>
        <v>10</v>
      </c>
    </row>
    <row r="25" spans="1:10" ht="12.75" customHeight="1">
      <c r="A25" s="111"/>
      <c r="B25" s="105" t="s">
        <v>193</v>
      </c>
      <c r="C25" s="88"/>
      <c r="D25" s="89"/>
      <c r="E25" s="89">
        <v>5279</v>
      </c>
      <c r="F25" s="89">
        <v>5169</v>
      </c>
      <c r="G25" s="14"/>
      <c r="H25" s="21">
        <v>155</v>
      </c>
      <c r="I25" s="16">
        <v>-15</v>
      </c>
      <c r="J25" s="15">
        <f t="shared" si="1"/>
        <v>140</v>
      </c>
    </row>
    <row r="26" spans="1:10" ht="12.75" customHeight="1">
      <c r="A26" s="111"/>
      <c r="B26" s="105" t="s">
        <v>198</v>
      </c>
      <c r="C26" s="88"/>
      <c r="D26" s="89"/>
      <c r="E26" s="89">
        <v>5512</v>
      </c>
      <c r="F26" s="89">
        <v>5154</v>
      </c>
      <c r="G26" s="14" t="s">
        <v>186</v>
      </c>
      <c r="H26" s="21">
        <v>20</v>
      </c>
      <c r="I26" s="16">
        <v>15</v>
      </c>
      <c r="J26" s="15">
        <f t="shared" si="1"/>
        <v>35</v>
      </c>
    </row>
    <row r="27" spans="1:10" ht="12.75" customHeight="1">
      <c r="A27" s="111"/>
      <c r="B27" s="105" t="s">
        <v>193</v>
      </c>
      <c r="C27" s="88"/>
      <c r="D27" s="89"/>
      <c r="E27" s="89">
        <v>5279</v>
      </c>
      <c r="F27" s="89">
        <v>5169</v>
      </c>
      <c r="G27" s="14"/>
      <c r="H27" s="21">
        <v>140</v>
      </c>
      <c r="I27" s="16">
        <v>-10</v>
      </c>
      <c r="J27" s="15">
        <f t="shared" si="1"/>
        <v>130</v>
      </c>
    </row>
    <row r="28" spans="1:10" ht="12.75" customHeight="1">
      <c r="A28" s="111"/>
      <c r="B28" s="105" t="s">
        <v>199</v>
      </c>
      <c r="C28" s="88"/>
      <c r="D28" s="89"/>
      <c r="E28" s="89">
        <v>5512</v>
      </c>
      <c r="F28" s="89">
        <v>5169</v>
      </c>
      <c r="G28" s="14" t="s">
        <v>186</v>
      </c>
      <c r="H28" s="21">
        <v>23</v>
      </c>
      <c r="I28" s="16">
        <v>10</v>
      </c>
      <c r="J28" s="15">
        <f t="shared" si="1"/>
        <v>33</v>
      </c>
    </row>
    <row r="29" spans="1:10" ht="12.75" customHeight="1">
      <c r="A29" s="111"/>
      <c r="B29" s="105" t="s">
        <v>206</v>
      </c>
      <c r="C29" s="88"/>
      <c r="D29" s="89"/>
      <c r="E29" s="89">
        <v>5212</v>
      </c>
      <c r="F29" s="89">
        <v>5169</v>
      </c>
      <c r="G29" s="14"/>
      <c r="H29" s="21">
        <v>214</v>
      </c>
      <c r="I29" s="16">
        <v>-45</v>
      </c>
      <c r="J29" s="15">
        <f t="shared" si="1"/>
        <v>169</v>
      </c>
    </row>
    <row r="30" spans="1:10" ht="12.75" customHeight="1">
      <c r="A30" s="111"/>
      <c r="B30" s="105" t="s">
        <v>202</v>
      </c>
      <c r="C30" s="88"/>
      <c r="D30" s="89"/>
      <c r="E30" s="89">
        <v>5212</v>
      </c>
      <c r="F30" s="89">
        <v>5131</v>
      </c>
      <c r="G30" s="14"/>
      <c r="H30" s="21">
        <v>20</v>
      </c>
      <c r="I30" s="16">
        <v>-11</v>
      </c>
      <c r="J30" s="15">
        <f t="shared" si="1"/>
        <v>9</v>
      </c>
    </row>
    <row r="31" spans="1:10" ht="12.75" customHeight="1">
      <c r="A31" s="111"/>
      <c r="B31" s="83" t="s">
        <v>203</v>
      </c>
      <c r="C31" s="84"/>
      <c r="D31" s="85"/>
      <c r="E31" s="85">
        <v>5512</v>
      </c>
      <c r="F31" s="85">
        <v>5137</v>
      </c>
      <c r="G31" s="14" t="s">
        <v>187</v>
      </c>
      <c r="H31" s="21">
        <v>25</v>
      </c>
      <c r="I31" s="16">
        <v>11</v>
      </c>
      <c r="J31" s="15">
        <f t="shared" si="1"/>
        <v>36</v>
      </c>
    </row>
    <row r="32" spans="1:10" ht="12.75" customHeight="1">
      <c r="A32" s="111"/>
      <c r="B32" s="83" t="s">
        <v>204</v>
      </c>
      <c r="C32" s="84"/>
      <c r="D32" s="85"/>
      <c r="E32" s="85">
        <v>5512</v>
      </c>
      <c r="F32" s="85">
        <v>5173</v>
      </c>
      <c r="G32" s="14" t="s">
        <v>187</v>
      </c>
      <c r="H32" s="21">
        <v>10</v>
      </c>
      <c r="I32" s="16">
        <v>-10</v>
      </c>
      <c r="J32" s="15">
        <f t="shared" si="1"/>
        <v>0</v>
      </c>
    </row>
    <row r="33" spans="1:10" ht="12.75" customHeight="1">
      <c r="A33" s="111"/>
      <c r="B33" s="83" t="s">
        <v>205</v>
      </c>
      <c r="C33" s="84"/>
      <c r="D33" s="85"/>
      <c r="E33" s="85">
        <v>5512</v>
      </c>
      <c r="F33" s="85">
        <v>5169</v>
      </c>
      <c r="G33" s="14" t="s">
        <v>187</v>
      </c>
      <c r="H33" s="21">
        <v>15</v>
      </c>
      <c r="I33" s="16">
        <v>10</v>
      </c>
      <c r="J33" s="15">
        <f t="shared" si="1"/>
        <v>25</v>
      </c>
    </row>
    <row r="34" spans="1:10" ht="12.75" customHeight="1">
      <c r="A34" s="111"/>
      <c r="B34" s="105" t="s">
        <v>208</v>
      </c>
      <c r="C34" s="84"/>
      <c r="D34" s="85"/>
      <c r="E34" s="85">
        <v>5212</v>
      </c>
      <c r="F34" s="85">
        <v>5169</v>
      </c>
      <c r="G34" s="14"/>
      <c r="H34" s="21">
        <v>169</v>
      </c>
      <c r="I34" s="16">
        <v>-45</v>
      </c>
      <c r="J34" s="15">
        <f t="shared" si="1"/>
        <v>124</v>
      </c>
    </row>
    <row r="35" spans="1:10" ht="12.75" customHeight="1">
      <c r="A35" s="111"/>
      <c r="B35" s="105" t="s">
        <v>209</v>
      </c>
      <c r="C35" s="84"/>
      <c r="D35" s="85"/>
      <c r="E35" s="85">
        <v>5279</v>
      </c>
      <c r="F35" s="85">
        <v>5169</v>
      </c>
      <c r="G35" s="14"/>
      <c r="H35" s="21">
        <v>130</v>
      </c>
      <c r="I35" s="16">
        <v>-20</v>
      </c>
      <c r="J35" s="15">
        <f t="shared" si="1"/>
        <v>110</v>
      </c>
    </row>
    <row r="36" spans="1:10" ht="12.75" customHeight="1">
      <c r="A36" s="111"/>
      <c r="B36" s="83" t="s">
        <v>207</v>
      </c>
      <c r="C36" s="84"/>
      <c r="D36" s="85"/>
      <c r="E36" s="85">
        <v>6171</v>
      </c>
      <c r="F36" s="85">
        <v>5169</v>
      </c>
      <c r="G36" s="14" t="s">
        <v>188</v>
      </c>
      <c r="H36" s="21">
        <v>58</v>
      </c>
      <c r="I36" s="16">
        <v>20</v>
      </c>
      <c r="J36" s="15">
        <f t="shared" si="1"/>
        <v>78</v>
      </c>
    </row>
    <row r="37" spans="1:10" ht="12.75" customHeight="1">
      <c r="A37" s="110" t="s">
        <v>15</v>
      </c>
      <c r="B37" s="105" t="s">
        <v>226</v>
      </c>
      <c r="C37" s="88"/>
      <c r="D37" s="89"/>
      <c r="E37" s="89">
        <v>2219</v>
      </c>
      <c r="F37" s="89">
        <v>5171</v>
      </c>
      <c r="G37" s="14" t="s">
        <v>138</v>
      </c>
      <c r="H37" s="21">
        <v>1229</v>
      </c>
      <c r="I37" s="16">
        <v>-92</v>
      </c>
      <c r="J37" s="15">
        <f t="shared" si="1"/>
        <v>1137</v>
      </c>
    </row>
    <row r="38" spans="1:10" ht="12.75" customHeight="1">
      <c r="A38" s="111"/>
      <c r="B38" s="105" t="s">
        <v>225</v>
      </c>
      <c r="C38" s="88"/>
      <c r="D38" s="89"/>
      <c r="E38" s="89">
        <v>2219</v>
      </c>
      <c r="F38" s="89">
        <v>5171</v>
      </c>
      <c r="G38" s="14" t="s">
        <v>218</v>
      </c>
      <c r="H38" s="21">
        <v>2900</v>
      </c>
      <c r="I38" s="16">
        <v>92</v>
      </c>
      <c r="J38" s="15">
        <f t="shared" si="1"/>
        <v>2992</v>
      </c>
    </row>
    <row r="39" spans="1:10" ht="12.75" customHeight="1">
      <c r="A39" s="112"/>
      <c r="B39" s="105" t="s">
        <v>227</v>
      </c>
      <c r="C39" s="88"/>
      <c r="D39" s="89"/>
      <c r="E39" s="89">
        <v>3113</v>
      </c>
      <c r="F39" s="89">
        <v>5171</v>
      </c>
      <c r="G39" s="14" t="s">
        <v>219</v>
      </c>
      <c r="H39" s="21">
        <v>550</v>
      </c>
      <c r="I39" s="16">
        <v>-550</v>
      </c>
      <c r="J39" s="15">
        <f t="shared" si="1"/>
        <v>0</v>
      </c>
    </row>
    <row r="40" spans="1:10" ht="12.75" customHeight="1">
      <c r="A40" s="33"/>
      <c r="B40" s="41"/>
      <c r="C40" s="58"/>
      <c r="D40" s="58"/>
      <c r="E40" s="136" t="s">
        <v>21</v>
      </c>
      <c r="F40" s="137"/>
      <c r="G40" s="138"/>
      <c r="H40" s="59">
        <f>SUM(H11:H39)</f>
        <v>8143.45</v>
      </c>
      <c r="I40" s="59">
        <f>SUM(I11:I39)</f>
        <v>-640</v>
      </c>
      <c r="J40" s="59">
        <f>SUM(J11:J39)</f>
        <v>7503.45</v>
      </c>
    </row>
    <row r="41" spans="1:10" ht="12.75" customHeight="1">
      <c r="A41" s="66" t="s">
        <v>22</v>
      </c>
      <c r="B41" s="33"/>
      <c r="C41" s="34"/>
      <c r="D41" s="34"/>
      <c r="E41" s="35"/>
      <c r="F41" s="33"/>
      <c r="G41" s="33"/>
      <c r="H41" s="36"/>
      <c r="I41" s="36"/>
      <c r="J41" s="40"/>
    </row>
    <row r="42" spans="1:10" ht="12.75" customHeight="1">
      <c r="A42" s="139" t="s">
        <v>13</v>
      </c>
      <c r="B42" s="12" t="s">
        <v>200</v>
      </c>
      <c r="C42" s="13"/>
      <c r="D42" s="12"/>
      <c r="E42" s="11">
        <v>5512</v>
      </c>
      <c r="F42" s="11">
        <v>6122</v>
      </c>
      <c r="G42" s="14" t="s">
        <v>186</v>
      </c>
      <c r="H42" s="21">
        <v>50</v>
      </c>
      <c r="I42" s="62">
        <v>45</v>
      </c>
      <c r="J42" s="21">
        <f aca="true" t="shared" si="2" ref="J42:J52">H42+I42</f>
        <v>95</v>
      </c>
    </row>
    <row r="43" spans="1:10" ht="12.75" customHeight="1">
      <c r="A43" s="139"/>
      <c r="B43" s="78" t="s">
        <v>201</v>
      </c>
      <c r="C43" s="106" t="s">
        <v>57</v>
      </c>
      <c r="D43" s="107"/>
      <c r="E43" s="108">
        <v>5512</v>
      </c>
      <c r="F43" s="108">
        <v>6122</v>
      </c>
      <c r="G43" s="107" t="s">
        <v>187</v>
      </c>
      <c r="H43" s="76">
        <v>0</v>
      </c>
      <c r="I43" s="109">
        <v>45</v>
      </c>
      <c r="J43" s="76">
        <f t="shared" si="2"/>
        <v>45</v>
      </c>
    </row>
    <row r="44" spans="1:10" ht="12.75" customHeight="1">
      <c r="A44" s="110" t="s">
        <v>14</v>
      </c>
      <c r="B44" s="83" t="s">
        <v>210</v>
      </c>
      <c r="C44" s="84"/>
      <c r="D44" s="85"/>
      <c r="E44" s="85">
        <v>6171</v>
      </c>
      <c r="F44" s="85">
        <v>6123</v>
      </c>
      <c r="G44" s="14"/>
      <c r="H44" s="21">
        <v>1000</v>
      </c>
      <c r="I44" s="16">
        <v>-71</v>
      </c>
      <c r="J44" s="15">
        <f>H44+I44</f>
        <v>929</v>
      </c>
    </row>
    <row r="45" spans="1:10" ht="12.75" customHeight="1">
      <c r="A45" s="112"/>
      <c r="B45" s="83" t="s">
        <v>211</v>
      </c>
      <c r="C45" s="84"/>
      <c r="D45" s="85"/>
      <c r="E45" s="85">
        <v>6171</v>
      </c>
      <c r="F45" s="85">
        <v>6122</v>
      </c>
      <c r="G45" s="14"/>
      <c r="H45" s="21">
        <v>784</v>
      </c>
      <c r="I45" s="16">
        <v>71</v>
      </c>
      <c r="J45" s="15">
        <f>H45+I45</f>
        <v>855</v>
      </c>
    </row>
    <row r="46" spans="1:10" ht="12.75" customHeight="1">
      <c r="A46" s="139" t="s">
        <v>15</v>
      </c>
      <c r="B46" s="12" t="s">
        <v>224</v>
      </c>
      <c r="C46" s="13"/>
      <c r="D46" s="11"/>
      <c r="E46" s="11">
        <v>2219</v>
      </c>
      <c r="F46" s="11">
        <v>6121</v>
      </c>
      <c r="G46" s="14" t="s">
        <v>216</v>
      </c>
      <c r="H46" s="17">
        <v>1800</v>
      </c>
      <c r="I46" s="71">
        <v>-679.5</v>
      </c>
      <c r="J46" s="21">
        <f t="shared" si="2"/>
        <v>1120.5</v>
      </c>
    </row>
    <row r="47" spans="1:10" ht="12.75" customHeight="1">
      <c r="A47" s="139"/>
      <c r="B47" s="12" t="s">
        <v>223</v>
      </c>
      <c r="C47" s="12"/>
      <c r="D47" s="12"/>
      <c r="E47" s="11">
        <v>2212</v>
      </c>
      <c r="F47" s="11">
        <v>6121</v>
      </c>
      <c r="G47" s="11">
        <v>8230</v>
      </c>
      <c r="H47" s="17">
        <v>300</v>
      </c>
      <c r="I47" s="71">
        <v>-41</v>
      </c>
      <c r="J47" s="21">
        <f t="shared" si="2"/>
        <v>259</v>
      </c>
    </row>
    <row r="48" spans="1:10" ht="12.75" customHeight="1">
      <c r="A48" s="139"/>
      <c r="B48" s="12" t="s">
        <v>217</v>
      </c>
      <c r="C48" s="12"/>
      <c r="D48" s="12"/>
      <c r="E48" s="11">
        <v>3611</v>
      </c>
      <c r="F48" s="11">
        <v>6121</v>
      </c>
      <c r="G48" s="11">
        <v>2151</v>
      </c>
      <c r="H48" s="17">
        <v>250</v>
      </c>
      <c r="I48" s="71">
        <v>188</v>
      </c>
      <c r="J48" s="21">
        <f t="shared" si="2"/>
        <v>438</v>
      </c>
    </row>
    <row r="49" spans="1:10" ht="12.75" customHeight="1">
      <c r="A49" s="139"/>
      <c r="B49" s="12" t="s">
        <v>220</v>
      </c>
      <c r="C49" s="12"/>
      <c r="D49" s="12"/>
      <c r="E49" s="11">
        <v>2223</v>
      </c>
      <c r="F49" s="11">
        <v>6121</v>
      </c>
      <c r="G49" s="11">
        <v>8259</v>
      </c>
      <c r="H49" s="17">
        <v>200</v>
      </c>
      <c r="I49" s="71">
        <v>50.5</v>
      </c>
      <c r="J49" s="21">
        <f t="shared" si="2"/>
        <v>250.5</v>
      </c>
    </row>
    <row r="50" spans="1:10" ht="12.75" customHeight="1">
      <c r="A50" s="139"/>
      <c r="B50" s="12" t="s">
        <v>221</v>
      </c>
      <c r="C50" s="12"/>
      <c r="D50" s="12"/>
      <c r="E50" s="11">
        <v>5311</v>
      </c>
      <c r="F50" s="11">
        <v>6121</v>
      </c>
      <c r="G50" s="11">
        <v>9319</v>
      </c>
      <c r="H50" s="17">
        <v>12070</v>
      </c>
      <c r="I50" s="71">
        <v>250</v>
      </c>
      <c r="J50" s="21">
        <f t="shared" si="2"/>
        <v>12320</v>
      </c>
    </row>
    <row r="51" spans="1:10" ht="12.75" customHeight="1">
      <c r="A51" s="139"/>
      <c r="B51" s="12" t="s">
        <v>222</v>
      </c>
      <c r="C51" s="12"/>
      <c r="D51" s="12"/>
      <c r="E51" s="11">
        <v>6171</v>
      </c>
      <c r="F51" s="11">
        <v>6121</v>
      </c>
      <c r="G51" s="11"/>
      <c r="H51" s="17">
        <v>860</v>
      </c>
      <c r="I51" s="71">
        <v>232</v>
      </c>
      <c r="J51" s="21">
        <f t="shared" si="2"/>
        <v>1092</v>
      </c>
    </row>
    <row r="52" spans="1:10" ht="12.75" customHeight="1">
      <c r="A52" s="139"/>
      <c r="B52" s="78" t="s">
        <v>228</v>
      </c>
      <c r="C52" s="78" t="s">
        <v>57</v>
      </c>
      <c r="D52" s="78"/>
      <c r="E52" s="75">
        <v>3113</v>
      </c>
      <c r="F52" s="75">
        <v>6121</v>
      </c>
      <c r="G52" s="75">
        <v>9219</v>
      </c>
      <c r="H52" s="92">
        <v>0</v>
      </c>
      <c r="I52" s="102">
        <v>550</v>
      </c>
      <c r="J52" s="90">
        <f t="shared" si="2"/>
        <v>550</v>
      </c>
    </row>
    <row r="53" spans="1:10" ht="12.75" customHeight="1">
      <c r="A53" s="30"/>
      <c r="B53" s="29"/>
      <c r="C53" s="30"/>
      <c r="D53" s="30"/>
      <c r="E53" s="140" t="s">
        <v>23</v>
      </c>
      <c r="F53" s="140"/>
      <c r="G53" s="140"/>
      <c r="H53" s="57">
        <f>SUM(H42:H52)</f>
        <v>17314</v>
      </c>
      <c r="I53" s="57">
        <f>SUM(I42:I52)</f>
        <v>640</v>
      </c>
      <c r="J53" s="57">
        <f>SUM(J42:J52)</f>
        <v>17954</v>
      </c>
    </row>
    <row r="54" spans="1:10" ht="12.75" customHeight="1">
      <c r="A54" s="30"/>
      <c r="B54" s="29"/>
      <c r="C54" s="30"/>
      <c r="D54" s="30"/>
      <c r="E54" s="93"/>
      <c r="F54" s="93"/>
      <c r="G54" s="93"/>
      <c r="H54" s="56"/>
      <c r="I54" s="94"/>
      <c r="J54" s="94"/>
    </row>
    <row r="55" spans="2:10" ht="12.75" customHeight="1">
      <c r="B55" s="42" t="s">
        <v>32</v>
      </c>
      <c r="C55" s="34"/>
      <c r="D55" s="34"/>
      <c r="E55" s="116" t="s">
        <v>16</v>
      </c>
      <c r="F55" s="117"/>
      <c r="G55" s="117"/>
      <c r="H55" s="118"/>
      <c r="I55" s="39">
        <f>I6</f>
        <v>0</v>
      </c>
      <c r="J55" s="39"/>
    </row>
    <row r="56" spans="2:10" ht="12.75" customHeight="1">
      <c r="B56" s="33"/>
      <c r="C56" s="34"/>
      <c r="D56" s="34"/>
      <c r="E56" s="116" t="s">
        <v>24</v>
      </c>
      <c r="F56" s="117"/>
      <c r="G56" s="117"/>
      <c r="H56" s="118"/>
      <c r="I56" s="39">
        <f>I40+I7</f>
        <v>-640</v>
      </c>
      <c r="J56" s="18"/>
    </row>
    <row r="57" spans="2:10" ht="12.75" customHeight="1">
      <c r="B57" s="33"/>
      <c r="C57" s="34"/>
      <c r="D57" s="34"/>
      <c r="E57" s="116" t="s">
        <v>25</v>
      </c>
      <c r="F57" s="117"/>
      <c r="G57" s="117"/>
      <c r="H57" s="118"/>
      <c r="I57" s="39">
        <f>I53+I8</f>
        <v>640</v>
      </c>
      <c r="J57" s="38"/>
    </row>
    <row r="58" spans="2:10" ht="12.75" customHeight="1">
      <c r="B58" s="33"/>
      <c r="C58" s="34"/>
      <c r="D58" s="34"/>
      <c r="E58" s="116" t="s">
        <v>26</v>
      </c>
      <c r="F58" s="117"/>
      <c r="G58" s="117"/>
      <c r="H58" s="118"/>
      <c r="I58" s="39">
        <f>I56+I57</f>
        <v>0</v>
      </c>
      <c r="J58" s="38"/>
    </row>
    <row r="59" spans="2:10" ht="12.75" customHeight="1">
      <c r="B59" s="33"/>
      <c r="C59" s="34"/>
      <c r="D59" s="34"/>
      <c r="E59" s="125" t="s">
        <v>27</v>
      </c>
      <c r="F59" s="126"/>
      <c r="G59" s="126"/>
      <c r="H59" s="127"/>
      <c r="I59" s="39">
        <f>I55-I58</f>
        <v>0</v>
      </c>
      <c r="J59" s="38"/>
    </row>
    <row r="60" spans="2:10" ht="12.75" customHeight="1">
      <c r="B60" s="33"/>
      <c r="C60" s="34"/>
      <c r="D60" s="34"/>
      <c r="E60" s="125" t="s">
        <v>28</v>
      </c>
      <c r="F60" s="126"/>
      <c r="G60" s="126"/>
      <c r="H60" s="127"/>
      <c r="I60" s="39">
        <v>0</v>
      </c>
      <c r="J60" s="38"/>
    </row>
    <row r="61" spans="5:10" ht="12.75" customHeight="1">
      <c r="E61" s="50" t="s">
        <v>29</v>
      </c>
      <c r="G61" s="33"/>
      <c r="H61" s="51">
        <v>43761</v>
      </c>
      <c r="J61" s="51">
        <v>43761</v>
      </c>
    </row>
    <row r="62" spans="2:10" ht="12.75" customHeight="1">
      <c r="B62" s="42" t="s">
        <v>33</v>
      </c>
      <c r="C62" s="34"/>
      <c r="D62" s="34"/>
      <c r="E62" s="52" t="s">
        <v>30</v>
      </c>
      <c r="F62" s="43"/>
      <c r="G62" s="44"/>
      <c r="H62" s="53">
        <v>608893.71</v>
      </c>
      <c r="I62" s="39">
        <f>I55</f>
        <v>0</v>
      </c>
      <c r="J62" s="39">
        <f>H62+I62</f>
        <v>608893.71</v>
      </c>
    </row>
    <row r="63" spans="2:10" ht="12.75" customHeight="1">
      <c r="B63" s="33"/>
      <c r="C63" s="34"/>
      <c r="D63" s="34"/>
      <c r="E63" s="45" t="s">
        <v>24</v>
      </c>
      <c r="F63" s="46"/>
      <c r="G63" s="37"/>
      <c r="H63" s="54">
        <v>389301.58</v>
      </c>
      <c r="I63" s="39">
        <f>I40+I7</f>
        <v>-640</v>
      </c>
      <c r="J63" s="38">
        <f>H63+I63</f>
        <v>388661.58</v>
      </c>
    </row>
    <row r="64" spans="2:10" ht="12.75" customHeight="1">
      <c r="B64" s="33"/>
      <c r="C64" s="34"/>
      <c r="D64" s="34"/>
      <c r="E64" s="28" t="s">
        <v>25</v>
      </c>
      <c r="F64" s="33"/>
      <c r="G64" s="47"/>
      <c r="H64" s="54">
        <v>219592.13</v>
      </c>
      <c r="I64" s="39">
        <f>I53+I8</f>
        <v>640</v>
      </c>
      <c r="J64" s="38">
        <f>H64+I64</f>
        <v>220232.13</v>
      </c>
    </row>
    <row r="65" spans="2:10" ht="12.75" customHeight="1">
      <c r="B65" s="51" t="s">
        <v>43</v>
      </c>
      <c r="E65" s="48" t="s">
        <v>41</v>
      </c>
      <c r="F65" s="46"/>
      <c r="G65" s="37"/>
      <c r="H65" s="39">
        <f>H63+H64</f>
        <v>608893.71</v>
      </c>
      <c r="I65" s="39">
        <f>SUM(I63:I64)</f>
        <v>0</v>
      </c>
      <c r="J65" s="39">
        <f>SUM(J63:J64)</f>
        <v>608893.71</v>
      </c>
    </row>
    <row r="66" spans="5:10" ht="12.75" customHeight="1">
      <c r="E66" s="28" t="s">
        <v>19</v>
      </c>
      <c r="F66" s="33"/>
      <c r="G66" s="47"/>
      <c r="H66" s="38">
        <f>H62-H65</f>
        <v>0</v>
      </c>
      <c r="I66" s="39">
        <f>I62-I65</f>
        <v>0</v>
      </c>
      <c r="J66" s="38">
        <f>J62-J65</f>
        <v>0</v>
      </c>
    </row>
    <row r="67" spans="5:10" ht="12.75" customHeight="1">
      <c r="E67" s="48" t="s">
        <v>31</v>
      </c>
      <c r="F67" s="46"/>
      <c r="G67" s="37"/>
      <c r="H67" s="55">
        <v>0</v>
      </c>
      <c r="I67" s="39">
        <v>0</v>
      </c>
      <c r="J67" s="39">
        <f>H67+I67</f>
        <v>0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22">
    <mergeCell ref="E56:H56"/>
    <mergeCell ref="E57:H57"/>
    <mergeCell ref="E58:H58"/>
    <mergeCell ref="E59:H59"/>
    <mergeCell ref="E60:H60"/>
    <mergeCell ref="A11:A16"/>
    <mergeCell ref="E40:G40"/>
    <mergeCell ref="A42:A43"/>
    <mergeCell ref="A46:A52"/>
    <mergeCell ref="E53:G53"/>
    <mergeCell ref="A17:A36"/>
    <mergeCell ref="A37:A39"/>
    <mergeCell ref="A44:A45"/>
    <mergeCell ref="B2:B3"/>
    <mergeCell ref="E2:E3"/>
    <mergeCell ref="F2:F3"/>
    <mergeCell ref="G2:G3"/>
    <mergeCell ref="E55:H55"/>
    <mergeCell ref="E6:G6"/>
    <mergeCell ref="E7:G7"/>
    <mergeCell ref="E8:G8"/>
    <mergeCell ref="E9:G9"/>
  </mergeCells>
  <conditionalFormatting sqref="C6:D8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36">
    <cfRule type="expression" priority="13" dxfId="2" stopIfTrue="1">
      <formula>$J135="Z"</formula>
    </cfRule>
    <cfRule type="expression" priority="14" dxfId="1" stopIfTrue="1">
      <formula>$J135="T"</formula>
    </cfRule>
    <cfRule type="expression" priority="15" dxfId="0" stopIfTrue="1">
      <formula>$J135="Y"</formula>
    </cfRule>
  </conditionalFormatting>
  <conditionalFormatting sqref="H137">
    <cfRule type="expression" priority="10" dxfId="2" stopIfTrue="1">
      <formula>$J136="Z"</formula>
    </cfRule>
    <cfRule type="expression" priority="11" dxfId="1" stopIfTrue="1">
      <formula>$J136="T"</formula>
    </cfRule>
    <cfRule type="expression" priority="12" dxfId="0" stopIfTrue="1">
      <formula>$J136="Y"</formula>
    </cfRule>
  </conditionalFormatting>
  <conditionalFormatting sqref="H138">
    <cfRule type="expression" priority="7" dxfId="2" stopIfTrue="1">
      <formula>$J137="Z"</formula>
    </cfRule>
    <cfRule type="expression" priority="8" dxfId="1" stopIfTrue="1">
      <formula>$J137="T"</formula>
    </cfRule>
    <cfRule type="expression" priority="9" dxfId="0" stopIfTrue="1">
      <formula>$J137="Y"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62:H64">
    <cfRule type="expression" priority="1" dxfId="2" stopIfTrue="1">
      <formula>$J62="Z"</formula>
    </cfRule>
    <cfRule type="expression" priority="2" dxfId="1" stopIfTrue="1">
      <formula>$J62="T"</formula>
    </cfRule>
    <cfRule type="expression" priority="3" dxfId="0" stopIfTrue="1">
      <formula>$J62="Y"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 topLeftCell="A1">
      <selection activeCell="B21" sqref="B21"/>
    </sheetView>
  </sheetViews>
  <sheetFormatPr defaultColWidth="9.140625" defaultRowHeight="15"/>
  <cols>
    <col min="1" max="1" width="4.57421875" style="4" customWidth="1"/>
    <col min="2" max="2" width="69.28125" style="4" customWidth="1"/>
    <col min="3" max="3" width="4.00390625" style="49" customWidth="1"/>
    <col min="4" max="4" width="10.00390625" style="49" bestFit="1" customWidth="1"/>
    <col min="5" max="5" width="5.57421875" style="4" customWidth="1"/>
    <col min="6" max="6" width="6.28125" style="4" customWidth="1"/>
    <col min="7" max="7" width="6.7109375" style="4" customWidth="1"/>
    <col min="8" max="8" width="12.00390625" style="4" customWidth="1"/>
    <col min="9" max="9" width="8.7109375" style="4" bestFit="1" customWidth="1"/>
    <col min="10" max="10" width="10.140625" style="4" bestFit="1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42</v>
      </c>
      <c r="B1" s="2"/>
      <c r="C1" s="3"/>
      <c r="D1" s="3"/>
      <c r="H1" s="2" t="s">
        <v>232</v>
      </c>
      <c r="I1" s="2"/>
      <c r="J1" s="1"/>
    </row>
    <row r="2" spans="1:10" s="2" customFormat="1" ht="15">
      <c r="A2" s="5" t="s">
        <v>0</v>
      </c>
      <c r="B2" s="128" t="s">
        <v>1</v>
      </c>
      <c r="C2" s="5"/>
      <c r="D2" s="5" t="s">
        <v>2</v>
      </c>
      <c r="E2" s="128" t="s">
        <v>3</v>
      </c>
      <c r="F2" s="128" t="s">
        <v>4</v>
      </c>
      <c r="G2" s="128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9"/>
      <c r="C3" s="6"/>
      <c r="D3" s="6" t="s">
        <v>10</v>
      </c>
      <c r="E3" s="129"/>
      <c r="F3" s="129"/>
      <c r="G3" s="129"/>
      <c r="H3" s="6" t="s">
        <v>11</v>
      </c>
      <c r="I3" s="6" t="s">
        <v>45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10" t="s">
        <v>13</v>
      </c>
      <c r="B5" s="61" t="s">
        <v>113</v>
      </c>
      <c r="C5" s="13"/>
      <c r="D5" s="14"/>
      <c r="E5" s="11">
        <v>6310</v>
      </c>
      <c r="F5" s="11">
        <v>2142</v>
      </c>
      <c r="G5" s="14" t="s">
        <v>44</v>
      </c>
      <c r="H5" s="21">
        <v>848</v>
      </c>
      <c r="I5" s="16">
        <v>-446.63</v>
      </c>
      <c r="J5" s="17">
        <f>H5+I5</f>
        <v>401.37</v>
      </c>
    </row>
    <row r="6" spans="1:10" ht="15">
      <c r="A6" s="111"/>
      <c r="B6" s="61" t="s">
        <v>185</v>
      </c>
      <c r="C6" s="13"/>
      <c r="D6" s="14"/>
      <c r="E6" s="11">
        <v>3429</v>
      </c>
      <c r="F6" s="11">
        <v>2111</v>
      </c>
      <c r="G6" s="14" t="s">
        <v>46</v>
      </c>
      <c r="H6" s="21">
        <v>300</v>
      </c>
      <c r="I6" s="16">
        <v>371.88</v>
      </c>
      <c r="J6" s="17">
        <f>H6+I6</f>
        <v>671.88</v>
      </c>
    </row>
    <row r="7" spans="1:10" ht="15">
      <c r="A7" s="111"/>
      <c r="B7" s="61" t="s">
        <v>184</v>
      </c>
      <c r="C7" s="13"/>
      <c r="D7" s="14"/>
      <c r="E7" s="11">
        <v>3429</v>
      </c>
      <c r="F7" s="11">
        <v>2131</v>
      </c>
      <c r="G7" s="14" t="s">
        <v>46</v>
      </c>
      <c r="H7" s="21">
        <v>2.6</v>
      </c>
      <c r="I7" s="16">
        <v>14.06</v>
      </c>
      <c r="J7" s="17">
        <f>H7+I7</f>
        <v>16.66</v>
      </c>
    </row>
    <row r="8" spans="1:10" ht="15">
      <c r="A8" s="112"/>
      <c r="B8" s="61" t="s">
        <v>183</v>
      </c>
      <c r="C8" s="13"/>
      <c r="D8" s="14"/>
      <c r="E8" s="11">
        <v>3412</v>
      </c>
      <c r="F8" s="11">
        <v>2111</v>
      </c>
      <c r="G8" s="14" t="s">
        <v>47</v>
      </c>
      <c r="H8" s="21">
        <v>860</v>
      </c>
      <c r="I8" s="16">
        <v>60.69</v>
      </c>
      <c r="J8" s="17">
        <f>H8+I8</f>
        <v>920.69</v>
      </c>
    </row>
    <row r="9" spans="1:10" ht="15">
      <c r="A9" s="110" t="s">
        <v>14</v>
      </c>
      <c r="B9" s="78" t="s">
        <v>182</v>
      </c>
      <c r="C9" s="73" t="s">
        <v>57</v>
      </c>
      <c r="D9" s="75">
        <v>13101</v>
      </c>
      <c r="E9" s="75"/>
      <c r="F9" s="95">
        <v>4116</v>
      </c>
      <c r="G9" s="74" t="s">
        <v>51</v>
      </c>
      <c r="H9" s="90">
        <v>0</v>
      </c>
      <c r="I9" s="91">
        <v>74.4</v>
      </c>
      <c r="J9" s="92">
        <f aca="true" t="shared" si="0" ref="J9:J24">H9+I9</f>
        <v>74.4</v>
      </c>
    </row>
    <row r="10" spans="1:10" ht="15">
      <c r="A10" s="111"/>
      <c r="B10" s="78" t="s">
        <v>174</v>
      </c>
      <c r="C10" s="73" t="s">
        <v>57</v>
      </c>
      <c r="D10" s="74" t="s">
        <v>52</v>
      </c>
      <c r="E10" s="75">
        <v>3314</v>
      </c>
      <c r="F10" s="75">
        <v>5011</v>
      </c>
      <c r="G10" s="74" t="s">
        <v>51</v>
      </c>
      <c r="H10" s="90">
        <v>0</v>
      </c>
      <c r="I10" s="91">
        <v>25.62</v>
      </c>
      <c r="J10" s="92">
        <f t="shared" si="0"/>
        <v>25.62</v>
      </c>
    </row>
    <row r="11" spans="1:10" ht="15">
      <c r="A11" s="111"/>
      <c r="B11" s="78" t="s">
        <v>175</v>
      </c>
      <c r="C11" s="73" t="s">
        <v>57</v>
      </c>
      <c r="D11" s="74" t="s">
        <v>52</v>
      </c>
      <c r="E11" s="75">
        <v>3314</v>
      </c>
      <c r="F11" s="75">
        <v>5031</v>
      </c>
      <c r="G11" s="74" t="s">
        <v>51</v>
      </c>
      <c r="H11" s="90">
        <v>0</v>
      </c>
      <c r="I11" s="91">
        <v>6.41</v>
      </c>
      <c r="J11" s="92">
        <f aca="true" t="shared" si="1" ref="J11:J18">H11+I11</f>
        <v>6.41</v>
      </c>
    </row>
    <row r="12" spans="1:10" ht="15">
      <c r="A12" s="111"/>
      <c r="B12" s="78" t="s">
        <v>176</v>
      </c>
      <c r="C12" s="73" t="s">
        <v>57</v>
      </c>
      <c r="D12" s="74" t="s">
        <v>52</v>
      </c>
      <c r="E12" s="75">
        <v>3314</v>
      </c>
      <c r="F12" s="75">
        <v>5032</v>
      </c>
      <c r="G12" s="74" t="s">
        <v>51</v>
      </c>
      <c r="H12" s="90">
        <v>0</v>
      </c>
      <c r="I12" s="91">
        <v>2.31</v>
      </c>
      <c r="J12" s="92">
        <f t="shared" si="1"/>
        <v>2.31</v>
      </c>
    </row>
    <row r="13" spans="1:10" ht="15">
      <c r="A13" s="111"/>
      <c r="B13" s="78" t="s">
        <v>177</v>
      </c>
      <c r="C13" s="73"/>
      <c r="D13" s="74"/>
      <c r="E13" s="75">
        <v>3314</v>
      </c>
      <c r="F13" s="75">
        <v>5169</v>
      </c>
      <c r="G13" s="74" t="s">
        <v>51</v>
      </c>
      <c r="H13" s="90">
        <v>0</v>
      </c>
      <c r="I13" s="91">
        <v>4.5</v>
      </c>
      <c r="J13" s="92">
        <f t="shared" si="1"/>
        <v>4.5</v>
      </c>
    </row>
    <row r="14" spans="1:10" ht="15">
      <c r="A14" s="111"/>
      <c r="B14" s="78" t="s">
        <v>181</v>
      </c>
      <c r="C14" s="73"/>
      <c r="D14" s="74" t="s">
        <v>52</v>
      </c>
      <c r="E14" s="75">
        <v>6171</v>
      </c>
      <c r="F14" s="75">
        <v>5011</v>
      </c>
      <c r="G14" s="74" t="s">
        <v>51</v>
      </c>
      <c r="H14" s="90">
        <v>0</v>
      </c>
      <c r="I14" s="91">
        <v>29.9</v>
      </c>
      <c r="J14" s="92">
        <f t="shared" si="1"/>
        <v>29.9</v>
      </c>
    </row>
    <row r="15" spans="1:10" ht="15">
      <c r="A15" s="111"/>
      <c r="B15" s="78" t="s">
        <v>180</v>
      </c>
      <c r="C15" s="73"/>
      <c r="D15" s="74" t="s">
        <v>52</v>
      </c>
      <c r="E15" s="75">
        <v>6171</v>
      </c>
      <c r="F15" s="75">
        <v>5031</v>
      </c>
      <c r="G15" s="74" t="s">
        <v>51</v>
      </c>
      <c r="H15" s="90">
        <v>0</v>
      </c>
      <c r="I15" s="91">
        <v>7.47</v>
      </c>
      <c r="J15" s="92">
        <f t="shared" si="1"/>
        <v>7.47</v>
      </c>
    </row>
    <row r="16" spans="1:10" ht="15">
      <c r="A16" s="111"/>
      <c r="B16" s="78" t="s">
        <v>179</v>
      </c>
      <c r="C16" s="73"/>
      <c r="D16" s="74" t="s">
        <v>52</v>
      </c>
      <c r="E16" s="75">
        <v>6171</v>
      </c>
      <c r="F16" s="75">
        <v>5032</v>
      </c>
      <c r="G16" s="74" t="s">
        <v>51</v>
      </c>
      <c r="H16" s="90">
        <v>0</v>
      </c>
      <c r="I16" s="91">
        <v>2.69</v>
      </c>
      <c r="J16" s="92">
        <f t="shared" si="1"/>
        <v>2.69</v>
      </c>
    </row>
    <row r="17" spans="1:10" ht="15">
      <c r="A17" s="111"/>
      <c r="B17" s="78" t="s">
        <v>178</v>
      </c>
      <c r="C17" s="73"/>
      <c r="D17" s="74"/>
      <c r="E17" s="75">
        <v>6171</v>
      </c>
      <c r="F17" s="75">
        <v>5167</v>
      </c>
      <c r="G17" s="74" t="s">
        <v>51</v>
      </c>
      <c r="H17" s="90">
        <v>0</v>
      </c>
      <c r="I17" s="91">
        <v>4.5</v>
      </c>
      <c r="J17" s="92">
        <f t="shared" si="1"/>
        <v>4.5</v>
      </c>
    </row>
    <row r="18" spans="1:10" ht="15">
      <c r="A18" s="111"/>
      <c r="B18" s="12" t="s">
        <v>234</v>
      </c>
      <c r="C18" s="13"/>
      <c r="D18" s="14"/>
      <c r="E18" s="11">
        <v>6171</v>
      </c>
      <c r="F18" s="11">
        <v>5011</v>
      </c>
      <c r="G18" s="14"/>
      <c r="H18" s="21">
        <v>57606.75</v>
      </c>
      <c r="I18" s="16">
        <v>-9</v>
      </c>
      <c r="J18" s="17">
        <f t="shared" si="1"/>
        <v>57597.75</v>
      </c>
    </row>
    <row r="19" spans="1:10" ht="15">
      <c r="A19" s="110" t="s">
        <v>15</v>
      </c>
      <c r="B19" s="12" t="s">
        <v>164</v>
      </c>
      <c r="C19" s="13"/>
      <c r="D19" s="14" t="s">
        <v>117</v>
      </c>
      <c r="E19" s="63"/>
      <c r="F19" s="63">
        <v>4116</v>
      </c>
      <c r="G19" s="64" t="s">
        <v>67</v>
      </c>
      <c r="H19" s="15">
        <v>1748.39</v>
      </c>
      <c r="I19" s="20">
        <v>-1.72</v>
      </c>
      <c r="J19" s="70">
        <f t="shared" si="0"/>
        <v>1746.67</v>
      </c>
    </row>
    <row r="20" spans="1:10" ht="15">
      <c r="A20" s="111"/>
      <c r="B20" s="12" t="s">
        <v>165</v>
      </c>
      <c r="C20" s="13"/>
      <c r="D20" s="14" t="s">
        <v>118</v>
      </c>
      <c r="E20" s="63"/>
      <c r="F20" s="63">
        <v>4116</v>
      </c>
      <c r="G20" s="64" t="s">
        <v>67</v>
      </c>
      <c r="H20" s="15">
        <v>205.69</v>
      </c>
      <c r="I20" s="20">
        <v>-0.2</v>
      </c>
      <c r="J20" s="70">
        <f t="shared" si="0"/>
        <v>205.49</v>
      </c>
    </row>
    <row r="21" spans="1:10" ht="15">
      <c r="A21" s="111"/>
      <c r="B21" s="12" t="s">
        <v>166</v>
      </c>
      <c r="C21" s="13"/>
      <c r="D21" s="14" t="s">
        <v>117</v>
      </c>
      <c r="E21" s="63">
        <v>3113</v>
      </c>
      <c r="F21" s="63">
        <v>5011</v>
      </c>
      <c r="G21" s="64" t="s">
        <v>67</v>
      </c>
      <c r="H21" s="15">
        <v>1218.87</v>
      </c>
      <c r="I21" s="20">
        <v>-1.72</v>
      </c>
      <c r="J21" s="70">
        <f t="shared" si="0"/>
        <v>1217.1499999999999</v>
      </c>
    </row>
    <row r="22" spans="1:10" s="25" customFormat="1" ht="15">
      <c r="A22" s="112"/>
      <c r="B22" s="12" t="s">
        <v>167</v>
      </c>
      <c r="C22" s="13"/>
      <c r="D22" s="14" t="s">
        <v>118</v>
      </c>
      <c r="E22" s="63">
        <v>3113</v>
      </c>
      <c r="F22" s="63">
        <v>5139</v>
      </c>
      <c r="G22" s="64" t="s">
        <v>67</v>
      </c>
      <c r="H22" s="15">
        <v>48.25</v>
      </c>
      <c r="I22" s="20">
        <v>-0.2</v>
      </c>
      <c r="J22" s="70">
        <f t="shared" si="0"/>
        <v>48.05</v>
      </c>
    </row>
    <row r="23" spans="1:10" s="25" customFormat="1" ht="15">
      <c r="A23" s="110" t="s">
        <v>35</v>
      </c>
      <c r="B23" s="12" t="s">
        <v>168</v>
      </c>
      <c r="C23" s="13"/>
      <c r="D23" s="14" t="s">
        <v>142</v>
      </c>
      <c r="E23" s="11">
        <v>2223</v>
      </c>
      <c r="F23" s="11">
        <v>3122</v>
      </c>
      <c r="G23" s="14" t="s">
        <v>143</v>
      </c>
      <c r="H23" s="21">
        <v>10</v>
      </c>
      <c r="I23" s="16">
        <v>-10</v>
      </c>
      <c r="J23" s="17">
        <f t="shared" si="0"/>
        <v>0</v>
      </c>
    </row>
    <row r="24" spans="1:10" s="25" customFormat="1" ht="15">
      <c r="A24" s="112"/>
      <c r="B24" s="12" t="s">
        <v>169</v>
      </c>
      <c r="C24" s="13"/>
      <c r="D24" s="14"/>
      <c r="E24" s="11">
        <v>3412</v>
      </c>
      <c r="F24" s="11">
        <v>2132</v>
      </c>
      <c r="G24" s="14" t="s">
        <v>144</v>
      </c>
      <c r="H24" s="21">
        <v>7</v>
      </c>
      <c r="I24" s="16">
        <v>10</v>
      </c>
      <c r="J24" s="17">
        <f t="shared" si="0"/>
        <v>17</v>
      </c>
    </row>
    <row r="25" spans="1:10" s="25" customFormat="1" ht="15">
      <c r="A25" s="22"/>
      <c r="B25" s="23"/>
      <c r="C25" s="24"/>
      <c r="D25" s="24"/>
      <c r="E25" s="122" t="s">
        <v>16</v>
      </c>
      <c r="F25" s="123"/>
      <c r="G25" s="124"/>
      <c r="H25" s="20">
        <f>H5+H6+H7+H8+H9+H19+H20+H23+H24</f>
        <v>3981.68</v>
      </c>
      <c r="I25" s="20">
        <f aca="true" t="shared" si="2" ref="I25:J25">I5+I6+I7+I8+I9+I19+I20+I23+I24</f>
        <v>72.48</v>
      </c>
      <c r="J25" s="20">
        <f t="shared" si="2"/>
        <v>4054.16</v>
      </c>
    </row>
    <row r="26" spans="1:10" s="25" customFormat="1" ht="15">
      <c r="A26" s="22"/>
      <c r="B26" s="26" t="s">
        <v>34</v>
      </c>
      <c r="C26" s="24"/>
      <c r="D26" s="24"/>
      <c r="E26" s="122" t="s">
        <v>17</v>
      </c>
      <c r="F26" s="123"/>
      <c r="G26" s="124"/>
      <c r="H26" s="20">
        <f>H10+H11+H12+H18+H13+H14+H15+H16+H17+H21+H22</f>
        <v>58873.87</v>
      </c>
      <c r="I26" s="20">
        <f aca="true" t="shared" si="3" ref="I26:J26">I10+I11+I12+I18+I13+I14+I15+I16+I17+I21+I22</f>
        <v>72.48</v>
      </c>
      <c r="J26" s="20">
        <f t="shared" si="3"/>
        <v>58946.350000000006</v>
      </c>
    </row>
    <row r="27" spans="1:10" ht="15">
      <c r="A27" s="22"/>
      <c r="B27" s="27"/>
      <c r="C27" s="24"/>
      <c r="D27" s="24"/>
      <c r="E27" s="119" t="s">
        <v>18</v>
      </c>
      <c r="F27" s="120"/>
      <c r="G27" s="121"/>
      <c r="H27" s="60">
        <v>0</v>
      </c>
      <c r="I27" s="60">
        <v>0</v>
      </c>
      <c r="J27" s="60">
        <v>0</v>
      </c>
    </row>
    <row r="28" spans="1:10" ht="15">
      <c r="A28" s="28"/>
      <c r="B28" s="29"/>
      <c r="C28" s="30"/>
      <c r="D28" s="30"/>
      <c r="E28" s="119" t="s">
        <v>19</v>
      </c>
      <c r="F28" s="120"/>
      <c r="G28" s="121"/>
      <c r="H28" s="31">
        <f>H25-H26-H27</f>
        <v>-54892.19</v>
      </c>
      <c r="I28" s="31">
        <f aca="true" t="shared" si="4" ref="I28:J28">I25-I26-I27</f>
        <v>0</v>
      </c>
      <c r="J28" s="31">
        <f t="shared" si="4"/>
        <v>-54892.19</v>
      </c>
    </row>
    <row r="29" spans="1:11" ht="15">
      <c r="A29" s="32" t="s">
        <v>20</v>
      </c>
      <c r="B29" s="33"/>
      <c r="C29" s="34"/>
      <c r="D29" s="34"/>
      <c r="E29" s="35"/>
      <c r="F29" s="33"/>
      <c r="G29" s="33"/>
      <c r="H29" s="36"/>
      <c r="I29" s="36"/>
      <c r="J29" s="65"/>
      <c r="K29" s="33"/>
    </row>
    <row r="30" spans="1:10" ht="15">
      <c r="A30" s="110" t="s">
        <v>13</v>
      </c>
      <c r="B30" s="61" t="s">
        <v>59</v>
      </c>
      <c r="C30" s="13"/>
      <c r="D30" s="14"/>
      <c r="E30" s="11">
        <v>3314</v>
      </c>
      <c r="F30" s="11">
        <v>5137</v>
      </c>
      <c r="G30" s="14" t="s">
        <v>58</v>
      </c>
      <c r="H30" s="21">
        <v>15</v>
      </c>
      <c r="I30" s="16">
        <v>-10</v>
      </c>
      <c r="J30" s="15">
        <f aca="true" t="shared" si="5" ref="J30:J62">H30+I30</f>
        <v>5</v>
      </c>
    </row>
    <row r="31" spans="1:10" ht="15">
      <c r="A31" s="112"/>
      <c r="B31" s="72" t="s">
        <v>60</v>
      </c>
      <c r="C31" s="73" t="s">
        <v>57</v>
      </c>
      <c r="D31" s="74"/>
      <c r="E31" s="75">
        <v>3314</v>
      </c>
      <c r="F31" s="75">
        <v>5194</v>
      </c>
      <c r="G31" s="74" t="s">
        <v>58</v>
      </c>
      <c r="H31" s="76">
        <v>0</v>
      </c>
      <c r="I31" s="77">
        <v>10</v>
      </c>
      <c r="J31" s="76">
        <f t="shared" si="5"/>
        <v>10</v>
      </c>
    </row>
    <row r="32" spans="1:10" ht="15">
      <c r="A32" s="110" t="s">
        <v>14</v>
      </c>
      <c r="B32" s="61" t="s">
        <v>62</v>
      </c>
      <c r="C32" s="13"/>
      <c r="D32" s="14"/>
      <c r="E32" s="11">
        <v>3419</v>
      </c>
      <c r="F32" s="11">
        <v>5169</v>
      </c>
      <c r="G32" s="14" t="s">
        <v>61</v>
      </c>
      <c r="H32" s="21">
        <v>15</v>
      </c>
      <c r="I32" s="62">
        <v>-13.8</v>
      </c>
      <c r="J32" s="15">
        <f t="shared" si="5"/>
        <v>1.1999999999999993</v>
      </c>
    </row>
    <row r="33" spans="1:10" ht="15">
      <c r="A33" s="112"/>
      <c r="B33" s="12" t="s">
        <v>63</v>
      </c>
      <c r="C33" s="11"/>
      <c r="D33" s="11"/>
      <c r="E33" s="11">
        <v>3419</v>
      </c>
      <c r="F33" s="11">
        <v>5139</v>
      </c>
      <c r="G33" s="64" t="s">
        <v>61</v>
      </c>
      <c r="H33" s="15">
        <v>40</v>
      </c>
      <c r="I33" s="68">
        <v>13.8</v>
      </c>
      <c r="J33" s="15">
        <f t="shared" si="5"/>
        <v>53.8</v>
      </c>
    </row>
    <row r="34" spans="1:10" ht="15">
      <c r="A34" s="110" t="s">
        <v>15</v>
      </c>
      <c r="B34" s="83" t="s">
        <v>65</v>
      </c>
      <c r="C34" s="84"/>
      <c r="D34" s="85"/>
      <c r="E34" s="85">
        <v>3399</v>
      </c>
      <c r="F34" s="85">
        <v>5222</v>
      </c>
      <c r="G34" s="14" t="s">
        <v>64</v>
      </c>
      <c r="H34" s="21">
        <v>33</v>
      </c>
      <c r="I34" s="16">
        <v>-10</v>
      </c>
      <c r="J34" s="15">
        <f t="shared" si="5"/>
        <v>23</v>
      </c>
    </row>
    <row r="35" spans="1:10" ht="15">
      <c r="A35" s="112"/>
      <c r="B35" s="83" t="s">
        <v>233</v>
      </c>
      <c r="C35" s="84"/>
      <c r="D35" s="85"/>
      <c r="E35" s="85">
        <v>3421</v>
      </c>
      <c r="F35" s="85">
        <v>5222</v>
      </c>
      <c r="G35" s="14" t="s">
        <v>66</v>
      </c>
      <c r="H35" s="21">
        <v>80</v>
      </c>
      <c r="I35" s="16">
        <v>10</v>
      </c>
      <c r="J35" s="15">
        <f t="shared" si="5"/>
        <v>90</v>
      </c>
    </row>
    <row r="36" spans="1:10" ht="15">
      <c r="A36" s="110" t="s">
        <v>35</v>
      </c>
      <c r="B36" s="83" t="s">
        <v>114</v>
      </c>
      <c r="C36" s="84"/>
      <c r="D36" s="85"/>
      <c r="E36" s="85">
        <v>2141</v>
      </c>
      <c r="F36" s="85">
        <v>5169</v>
      </c>
      <c r="G36" s="14"/>
      <c r="H36" s="21">
        <v>130</v>
      </c>
      <c r="I36" s="16">
        <v>-30</v>
      </c>
      <c r="J36" s="15">
        <f t="shared" si="5"/>
        <v>100</v>
      </c>
    </row>
    <row r="37" spans="1:10" ht="15">
      <c r="A37" s="112"/>
      <c r="B37" s="83" t="s">
        <v>115</v>
      </c>
      <c r="C37" s="84"/>
      <c r="D37" s="85"/>
      <c r="E37" s="85">
        <v>2141</v>
      </c>
      <c r="F37" s="85">
        <v>5175</v>
      </c>
      <c r="G37" s="14"/>
      <c r="H37" s="21">
        <v>18</v>
      </c>
      <c r="I37" s="16">
        <v>30</v>
      </c>
      <c r="J37" s="15">
        <f t="shared" si="5"/>
        <v>48</v>
      </c>
    </row>
    <row r="38" spans="1:10" ht="15">
      <c r="A38" s="110" t="s">
        <v>37</v>
      </c>
      <c r="B38" s="83" t="s">
        <v>116</v>
      </c>
      <c r="C38" s="84"/>
      <c r="D38" s="85">
        <v>103133063</v>
      </c>
      <c r="E38" s="85">
        <v>3113</v>
      </c>
      <c r="F38" s="85">
        <v>5169</v>
      </c>
      <c r="G38" s="14" t="s">
        <v>67</v>
      </c>
      <c r="H38" s="21">
        <v>499.78</v>
      </c>
      <c r="I38" s="16">
        <v>-18</v>
      </c>
      <c r="J38" s="15">
        <f t="shared" si="5"/>
        <v>481.78</v>
      </c>
    </row>
    <row r="39" spans="1:10" ht="15">
      <c r="A39" s="111"/>
      <c r="B39" s="83" t="s">
        <v>68</v>
      </c>
      <c r="C39" s="84"/>
      <c r="D39" s="85">
        <v>103133063</v>
      </c>
      <c r="E39" s="85">
        <v>3113</v>
      </c>
      <c r="F39" s="85">
        <v>5175</v>
      </c>
      <c r="G39" s="14" t="s">
        <v>67</v>
      </c>
      <c r="H39" s="21">
        <v>75.3</v>
      </c>
      <c r="I39" s="16">
        <v>8.6</v>
      </c>
      <c r="J39" s="15">
        <f t="shared" si="5"/>
        <v>83.89999999999999</v>
      </c>
    </row>
    <row r="40" spans="1:10" ht="15">
      <c r="A40" s="111"/>
      <c r="B40" s="83" t="s">
        <v>69</v>
      </c>
      <c r="C40" s="84"/>
      <c r="D40" s="85">
        <v>103133063</v>
      </c>
      <c r="E40" s="85">
        <v>3113</v>
      </c>
      <c r="F40" s="85">
        <v>5136</v>
      </c>
      <c r="G40" s="14" t="s">
        <v>67</v>
      </c>
      <c r="H40" s="21">
        <v>2.6</v>
      </c>
      <c r="I40" s="16">
        <v>2</v>
      </c>
      <c r="J40" s="15">
        <f t="shared" si="5"/>
        <v>4.6</v>
      </c>
    </row>
    <row r="41" spans="1:10" ht="15">
      <c r="A41" s="112"/>
      <c r="B41" s="83" t="s">
        <v>70</v>
      </c>
      <c r="C41" s="84"/>
      <c r="D41" s="85">
        <v>103133063</v>
      </c>
      <c r="E41" s="85">
        <v>3113</v>
      </c>
      <c r="F41" s="85">
        <v>5167</v>
      </c>
      <c r="G41" s="14" t="s">
        <v>67</v>
      </c>
      <c r="H41" s="21">
        <v>12.9</v>
      </c>
      <c r="I41" s="16">
        <v>7.4</v>
      </c>
      <c r="J41" s="15">
        <f t="shared" si="5"/>
        <v>20.3</v>
      </c>
    </row>
    <row r="42" spans="1:10" ht="15">
      <c r="A42" s="110" t="s">
        <v>38</v>
      </c>
      <c r="B42" s="83" t="s">
        <v>100</v>
      </c>
      <c r="C42" s="84"/>
      <c r="D42" s="85">
        <v>13011</v>
      </c>
      <c r="E42" s="85">
        <v>4329</v>
      </c>
      <c r="F42" s="85">
        <v>5011</v>
      </c>
      <c r="G42" s="14" t="s">
        <v>98</v>
      </c>
      <c r="H42" s="21">
        <v>3375</v>
      </c>
      <c r="I42" s="16">
        <v>-6</v>
      </c>
      <c r="J42" s="15">
        <f t="shared" si="5"/>
        <v>3369</v>
      </c>
    </row>
    <row r="43" spans="1:10" ht="15">
      <c r="A43" s="111"/>
      <c r="B43" s="83" t="s">
        <v>101</v>
      </c>
      <c r="C43" s="84"/>
      <c r="D43" s="85">
        <v>13011</v>
      </c>
      <c r="E43" s="85">
        <v>4329</v>
      </c>
      <c r="F43" s="85">
        <v>5424</v>
      </c>
      <c r="G43" s="14" t="s">
        <v>98</v>
      </c>
      <c r="H43" s="21">
        <v>21</v>
      </c>
      <c r="I43" s="16">
        <v>-9</v>
      </c>
      <c r="J43" s="15">
        <f t="shared" si="5"/>
        <v>12</v>
      </c>
    </row>
    <row r="44" spans="1:10" ht="15">
      <c r="A44" s="112"/>
      <c r="B44" s="98" t="s">
        <v>99</v>
      </c>
      <c r="C44" s="99" t="s">
        <v>57</v>
      </c>
      <c r="D44" s="100">
        <v>13011</v>
      </c>
      <c r="E44" s="100">
        <v>4329</v>
      </c>
      <c r="F44" s="100">
        <v>5137</v>
      </c>
      <c r="G44" s="74" t="s">
        <v>98</v>
      </c>
      <c r="H44" s="90">
        <v>0</v>
      </c>
      <c r="I44" s="91">
        <v>15</v>
      </c>
      <c r="J44" s="76">
        <f t="shared" si="5"/>
        <v>15</v>
      </c>
    </row>
    <row r="45" spans="1:10" ht="15">
      <c r="A45" s="110" t="s">
        <v>39</v>
      </c>
      <c r="B45" s="83" t="s">
        <v>103</v>
      </c>
      <c r="C45" s="84"/>
      <c r="D45" s="85"/>
      <c r="E45" s="85">
        <v>4356</v>
      </c>
      <c r="F45" s="85">
        <v>5139</v>
      </c>
      <c r="G45" s="14" t="s">
        <v>87</v>
      </c>
      <c r="H45" s="21">
        <v>5</v>
      </c>
      <c r="I45" s="16">
        <v>-2</v>
      </c>
      <c r="J45" s="15">
        <f t="shared" si="5"/>
        <v>3</v>
      </c>
    </row>
    <row r="46" spans="1:10" ht="15">
      <c r="A46" s="112"/>
      <c r="B46" s="98" t="s">
        <v>102</v>
      </c>
      <c r="C46" s="99" t="s">
        <v>57</v>
      </c>
      <c r="D46" s="100"/>
      <c r="E46" s="100">
        <v>4356</v>
      </c>
      <c r="F46" s="100">
        <v>5137</v>
      </c>
      <c r="G46" s="74" t="s">
        <v>87</v>
      </c>
      <c r="H46" s="90">
        <v>0</v>
      </c>
      <c r="I46" s="91">
        <v>2</v>
      </c>
      <c r="J46" s="76">
        <f t="shared" si="5"/>
        <v>2</v>
      </c>
    </row>
    <row r="47" spans="1:10" ht="15">
      <c r="A47" s="110" t="s">
        <v>40</v>
      </c>
      <c r="B47" s="83" t="s">
        <v>106</v>
      </c>
      <c r="C47" s="84"/>
      <c r="D47" s="85"/>
      <c r="E47" s="85">
        <v>4379</v>
      </c>
      <c r="F47" s="85">
        <v>5171</v>
      </c>
      <c r="G47" s="14" t="s">
        <v>104</v>
      </c>
      <c r="H47" s="21">
        <v>1</v>
      </c>
      <c r="I47" s="16">
        <v>-1</v>
      </c>
      <c r="J47" s="15">
        <f t="shared" si="5"/>
        <v>0</v>
      </c>
    </row>
    <row r="48" spans="1:10" ht="15">
      <c r="A48" s="111"/>
      <c r="B48" s="83" t="s">
        <v>107</v>
      </c>
      <c r="C48" s="84"/>
      <c r="D48" s="85"/>
      <c r="E48" s="85">
        <v>4379</v>
      </c>
      <c r="F48" s="85">
        <v>5175</v>
      </c>
      <c r="G48" s="14" t="s">
        <v>104</v>
      </c>
      <c r="H48" s="21">
        <v>4</v>
      </c>
      <c r="I48" s="16">
        <v>1</v>
      </c>
      <c r="J48" s="15">
        <f t="shared" si="5"/>
        <v>5</v>
      </c>
    </row>
    <row r="49" spans="1:10" ht="15">
      <c r="A49" s="111"/>
      <c r="B49" s="83" t="s">
        <v>108</v>
      </c>
      <c r="C49" s="84"/>
      <c r="D49" s="85"/>
      <c r="E49" s="85">
        <v>4379</v>
      </c>
      <c r="F49" s="85">
        <v>5021</v>
      </c>
      <c r="G49" s="14" t="s">
        <v>105</v>
      </c>
      <c r="H49" s="21">
        <v>40</v>
      </c>
      <c r="I49" s="16">
        <v>-4</v>
      </c>
      <c r="J49" s="15">
        <f t="shared" si="5"/>
        <v>36</v>
      </c>
    </row>
    <row r="50" spans="1:10" ht="15">
      <c r="A50" s="112"/>
      <c r="B50" s="83" t="s">
        <v>109</v>
      </c>
      <c r="C50" s="84"/>
      <c r="D50" s="85"/>
      <c r="E50" s="85">
        <v>4379</v>
      </c>
      <c r="F50" s="85">
        <v>5021</v>
      </c>
      <c r="G50" s="14" t="s">
        <v>104</v>
      </c>
      <c r="H50" s="21">
        <v>54</v>
      </c>
      <c r="I50" s="16">
        <v>4</v>
      </c>
      <c r="J50" s="15">
        <f t="shared" si="5"/>
        <v>58</v>
      </c>
    </row>
    <row r="51" spans="1:10" ht="15">
      <c r="A51" s="110" t="s">
        <v>110</v>
      </c>
      <c r="B51" s="12" t="s">
        <v>72</v>
      </c>
      <c r="C51" s="13"/>
      <c r="D51" s="14"/>
      <c r="E51" s="11">
        <v>5311</v>
      </c>
      <c r="F51" s="11">
        <v>5031</v>
      </c>
      <c r="G51" s="14" t="s">
        <v>71</v>
      </c>
      <c r="H51" s="21">
        <v>2340</v>
      </c>
      <c r="I51" s="62">
        <v>-17</v>
      </c>
      <c r="J51" s="15">
        <f t="shared" si="5"/>
        <v>2323</v>
      </c>
    </row>
    <row r="52" spans="1:10" ht="15">
      <c r="A52" s="111"/>
      <c r="B52" s="12" t="s">
        <v>73</v>
      </c>
      <c r="C52" s="13"/>
      <c r="D52" s="12"/>
      <c r="E52" s="11">
        <v>5311</v>
      </c>
      <c r="F52" s="11">
        <v>5173</v>
      </c>
      <c r="G52" s="14" t="s">
        <v>71</v>
      </c>
      <c r="H52" s="21">
        <v>45</v>
      </c>
      <c r="I52" s="62">
        <v>17</v>
      </c>
      <c r="J52" s="15">
        <f t="shared" si="5"/>
        <v>62</v>
      </c>
    </row>
    <row r="53" spans="1:10" ht="15">
      <c r="A53" s="111"/>
      <c r="B53" s="12" t="s">
        <v>72</v>
      </c>
      <c r="C53" s="13"/>
      <c r="D53" s="12"/>
      <c r="E53" s="11">
        <v>5311</v>
      </c>
      <c r="F53" s="11">
        <v>5031</v>
      </c>
      <c r="G53" s="14" t="s">
        <v>71</v>
      </c>
      <c r="H53" s="21">
        <v>2323</v>
      </c>
      <c r="I53" s="62">
        <v>-6</v>
      </c>
      <c r="J53" s="15">
        <f t="shared" si="5"/>
        <v>2317</v>
      </c>
    </row>
    <row r="54" spans="1:10" ht="15">
      <c r="A54" s="111"/>
      <c r="B54" s="12" t="s">
        <v>74</v>
      </c>
      <c r="C54" s="13"/>
      <c r="D54" s="12"/>
      <c r="E54" s="11">
        <v>5311</v>
      </c>
      <c r="F54" s="11">
        <v>5021</v>
      </c>
      <c r="G54" s="14" t="s">
        <v>71</v>
      </c>
      <c r="H54" s="21">
        <v>12</v>
      </c>
      <c r="I54" s="62">
        <v>6</v>
      </c>
      <c r="J54" s="15">
        <f t="shared" si="5"/>
        <v>18</v>
      </c>
    </row>
    <row r="55" spans="1:10" ht="15">
      <c r="A55" s="111"/>
      <c r="B55" s="12" t="s">
        <v>75</v>
      </c>
      <c r="C55" s="13"/>
      <c r="D55" s="12"/>
      <c r="E55" s="11">
        <v>5311</v>
      </c>
      <c r="F55" s="11">
        <v>5134</v>
      </c>
      <c r="G55" s="14" t="s">
        <v>71</v>
      </c>
      <c r="H55" s="21">
        <v>177</v>
      </c>
      <c r="I55" s="62">
        <v>-23</v>
      </c>
      <c r="J55" s="15">
        <f t="shared" si="5"/>
        <v>154</v>
      </c>
    </row>
    <row r="56" spans="1:10" ht="15">
      <c r="A56" s="111"/>
      <c r="B56" s="12" t="s">
        <v>76</v>
      </c>
      <c r="C56" s="13"/>
      <c r="D56" s="12"/>
      <c r="E56" s="11">
        <v>5311</v>
      </c>
      <c r="F56" s="11">
        <v>5178</v>
      </c>
      <c r="G56" s="14" t="s">
        <v>71</v>
      </c>
      <c r="H56" s="21">
        <v>96</v>
      </c>
      <c r="I56" s="62">
        <v>23</v>
      </c>
      <c r="J56" s="15">
        <f t="shared" si="5"/>
        <v>119</v>
      </c>
    </row>
    <row r="57" spans="1:10" ht="15">
      <c r="A57" s="111"/>
      <c r="B57" s="12" t="s">
        <v>75</v>
      </c>
      <c r="C57" s="80"/>
      <c r="D57" s="79"/>
      <c r="E57" s="11">
        <v>5311</v>
      </c>
      <c r="F57" s="82">
        <v>5134</v>
      </c>
      <c r="G57" s="81" t="s">
        <v>71</v>
      </c>
      <c r="H57" s="86">
        <v>154</v>
      </c>
      <c r="I57" s="87">
        <v>-17</v>
      </c>
      <c r="J57" s="15">
        <f t="shared" si="5"/>
        <v>137</v>
      </c>
    </row>
    <row r="58" spans="1:10" ht="15">
      <c r="A58" s="111"/>
      <c r="B58" s="12" t="s">
        <v>78</v>
      </c>
      <c r="C58" s="88"/>
      <c r="D58" s="89"/>
      <c r="E58" s="11">
        <v>5311</v>
      </c>
      <c r="F58" s="89">
        <v>5162</v>
      </c>
      <c r="G58" s="81" t="s">
        <v>71</v>
      </c>
      <c r="H58" s="86">
        <v>68</v>
      </c>
      <c r="I58" s="62">
        <v>17</v>
      </c>
      <c r="J58" s="15">
        <f t="shared" si="5"/>
        <v>85</v>
      </c>
    </row>
    <row r="59" spans="1:10" ht="15">
      <c r="A59" s="111"/>
      <c r="B59" s="12" t="s">
        <v>77</v>
      </c>
      <c r="C59" s="88"/>
      <c r="D59" s="88"/>
      <c r="E59" s="11">
        <v>5311</v>
      </c>
      <c r="F59" s="89">
        <v>5136</v>
      </c>
      <c r="G59" s="81" t="s">
        <v>71</v>
      </c>
      <c r="H59" s="86">
        <v>4</v>
      </c>
      <c r="I59" s="62">
        <v>-3</v>
      </c>
      <c r="J59" s="15">
        <f t="shared" si="5"/>
        <v>1</v>
      </c>
    </row>
    <row r="60" spans="1:10" ht="15">
      <c r="A60" s="111"/>
      <c r="B60" s="12" t="s">
        <v>78</v>
      </c>
      <c r="C60" s="12"/>
      <c r="D60" s="11"/>
      <c r="E60" s="11">
        <v>5311</v>
      </c>
      <c r="F60" s="11">
        <v>5162</v>
      </c>
      <c r="G60" s="81" t="s">
        <v>71</v>
      </c>
      <c r="H60" s="86">
        <v>85</v>
      </c>
      <c r="I60" s="62">
        <v>3</v>
      </c>
      <c r="J60" s="15">
        <f t="shared" si="5"/>
        <v>88</v>
      </c>
    </row>
    <row r="61" spans="1:10" ht="15">
      <c r="A61" s="111"/>
      <c r="B61" s="12" t="s">
        <v>79</v>
      </c>
      <c r="C61" s="12"/>
      <c r="D61" s="11"/>
      <c r="E61" s="11">
        <v>5311</v>
      </c>
      <c r="F61" s="11">
        <v>5161</v>
      </c>
      <c r="G61" s="81" t="s">
        <v>71</v>
      </c>
      <c r="H61" s="86">
        <v>2</v>
      </c>
      <c r="I61" s="62">
        <v>-2</v>
      </c>
      <c r="J61" s="15">
        <f t="shared" si="5"/>
        <v>0</v>
      </c>
    </row>
    <row r="62" spans="1:10" ht="15">
      <c r="A62" s="112"/>
      <c r="B62" s="12" t="s">
        <v>80</v>
      </c>
      <c r="C62" s="12"/>
      <c r="D62" s="11"/>
      <c r="E62" s="11">
        <v>5311</v>
      </c>
      <c r="F62" s="11">
        <v>5167</v>
      </c>
      <c r="G62" s="14" t="s">
        <v>71</v>
      </c>
      <c r="H62" s="21">
        <v>45</v>
      </c>
      <c r="I62" s="62">
        <v>2</v>
      </c>
      <c r="J62" s="21">
        <f t="shared" si="5"/>
        <v>47</v>
      </c>
    </row>
    <row r="63" spans="1:10" ht="15">
      <c r="A63" s="110" t="s">
        <v>111</v>
      </c>
      <c r="B63" s="96" t="s">
        <v>85</v>
      </c>
      <c r="C63" s="67"/>
      <c r="D63" s="64"/>
      <c r="E63" s="63">
        <v>3631</v>
      </c>
      <c r="F63" s="63">
        <v>5171</v>
      </c>
      <c r="G63" s="64" t="s">
        <v>82</v>
      </c>
      <c r="H63" s="97">
        <v>2110.4</v>
      </c>
      <c r="I63" s="68">
        <v>200</v>
      </c>
      <c r="J63" s="15">
        <f>H63+I63</f>
        <v>2310.4</v>
      </c>
    </row>
    <row r="64" spans="1:10" ht="15">
      <c r="A64" s="111"/>
      <c r="B64" s="18" t="s">
        <v>86</v>
      </c>
      <c r="C64" s="18"/>
      <c r="D64" s="18"/>
      <c r="E64" s="63">
        <v>3639</v>
      </c>
      <c r="F64" s="63">
        <v>5169</v>
      </c>
      <c r="G64" s="63">
        <v>8614</v>
      </c>
      <c r="H64" s="97">
        <v>200</v>
      </c>
      <c r="I64" s="68">
        <v>-60</v>
      </c>
      <c r="J64" s="15">
        <f>H64+I64</f>
        <v>140</v>
      </c>
    </row>
    <row r="65" spans="1:10" ht="15">
      <c r="A65" s="111"/>
      <c r="B65" s="18" t="s">
        <v>89</v>
      </c>
      <c r="C65" s="18"/>
      <c r="D65" s="18"/>
      <c r="E65" s="19">
        <v>3612</v>
      </c>
      <c r="F65" s="19">
        <v>5021</v>
      </c>
      <c r="G65" s="64" t="s">
        <v>88</v>
      </c>
      <c r="H65" s="97">
        <v>636</v>
      </c>
      <c r="I65" s="68">
        <v>-280</v>
      </c>
      <c r="J65" s="15">
        <f>H65+I65</f>
        <v>356</v>
      </c>
    </row>
    <row r="66" spans="1:10" ht="15">
      <c r="A66" s="111"/>
      <c r="B66" s="18" t="s">
        <v>90</v>
      </c>
      <c r="C66" s="18"/>
      <c r="D66" s="18"/>
      <c r="E66" s="19">
        <v>3612</v>
      </c>
      <c r="F66" s="19">
        <v>5171</v>
      </c>
      <c r="G66" s="64" t="s">
        <v>88</v>
      </c>
      <c r="H66" s="18">
        <v>3725</v>
      </c>
      <c r="I66" s="68">
        <v>200</v>
      </c>
      <c r="J66" s="18">
        <f>H66+I66</f>
        <v>3925</v>
      </c>
    </row>
    <row r="67" spans="1:10" ht="15">
      <c r="A67" s="111"/>
      <c r="B67" s="69" t="s">
        <v>91</v>
      </c>
      <c r="C67" s="13"/>
      <c r="D67" s="14"/>
      <c r="E67" s="11">
        <v>3639</v>
      </c>
      <c r="F67" s="11">
        <v>5171</v>
      </c>
      <c r="G67" s="63" t="s">
        <v>87</v>
      </c>
      <c r="H67" s="21">
        <v>10</v>
      </c>
      <c r="I67" s="68">
        <v>30</v>
      </c>
      <c r="J67" s="21">
        <f aca="true" t="shared" si="6" ref="J67:J116">H67+I67</f>
        <v>40</v>
      </c>
    </row>
    <row r="68" spans="1:10" ht="15">
      <c r="A68" s="111"/>
      <c r="B68" s="69" t="s">
        <v>92</v>
      </c>
      <c r="C68" s="13"/>
      <c r="D68" s="14"/>
      <c r="E68" s="11">
        <v>6171</v>
      </c>
      <c r="F68" s="11">
        <v>5167</v>
      </c>
      <c r="G68" s="63"/>
      <c r="H68" s="21">
        <v>810</v>
      </c>
      <c r="I68" s="62">
        <v>50</v>
      </c>
      <c r="J68" s="21">
        <f t="shared" si="6"/>
        <v>860</v>
      </c>
    </row>
    <row r="69" spans="1:10" ht="15">
      <c r="A69" s="111"/>
      <c r="B69" s="69" t="s">
        <v>94</v>
      </c>
      <c r="C69" s="13"/>
      <c r="D69" s="14"/>
      <c r="E69" s="11">
        <v>3612</v>
      </c>
      <c r="F69" s="11">
        <v>5031</v>
      </c>
      <c r="G69" s="14" t="s">
        <v>88</v>
      </c>
      <c r="H69" s="21">
        <v>162</v>
      </c>
      <c r="I69" s="62">
        <v>-100</v>
      </c>
      <c r="J69" s="15">
        <f>H69+I69</f>
        <v>62</v>
      </c>
    </row>
    <row r="70" spans="1:10" ht="15">
      <c r="A70" s="111"/>
      <c r="B70" s="69" t="s">
        <v>95</v>
      </c>
      <c r="C70" s="13"/>
      <c r="D70" s="14"/>
      <c r="E70" s="11">
        <v>3612</v>
      </c>
      <c r="F70" s="11">
        <v>5032</v>
      </c>
      <c r="G70" s="14" t="s">
        <v>88</v>
      </c>
      <c r="H70" s="21">
        <v>60</v>
      </c>
      <c r="I70" s="62">
        <v>-40</v>
      </c>
      <c r="J70" s="15">
        <f>H70+I70</f>
        <v>20</v>
      </c>
    </row>
    <row r="71" spans="1:10" ht="15">
      <c r="A71" s="111"/>
      <c r="B71" s="69" t="s">
        <v>97</v>
      </c>
      <c r="C71" s="13"/>
      <c r="D71" s="14"/>
      <c r="E71" s="11">
        <v>3612</v>
      </c>
      <c r="F71" s="11">
        <v>5021</v>
      </c>
      <c r="G71" s="14" t="s">
        <v>93</v>
      </c>
      <c r="H71" s="21">
        <v>93</v>
      </c>
      <c r="I71" s="62">
        <v>-40</v>
      </c>
      <c r="J71" s="15">
        <f t="shared" si="6"/>
        <v>53</v>
      </c>
    </row>
    <row r="72" spans="1:10" ht="15">
      <c r="A72" s="112"/>
      <c r="B72" s="69" t="s">
        <v>96</v>
      </c>
      <c r="C72" s="13"/>
      <c r="D72" s="14"/>
      <c r="E72" s="11">
        <v>3613</v>
      </c>
      <c r="F72" s="11">
        <v>5171</v>
      </c>
      <c r="G72" s="14" t="s">
        <v>93</v>
      </c>
      <c r="H72" s="21">
        <v>200</v>
      </c>
      <c r="I72" s="62">
        <v>180</v>
      </c>
      <c r="J72" s="15">
        <f t="shared" si="6"/>
        <v>380</v>
      </c>
    </row>
    <row r="73" spans="1:10" ht="15">
      <c r="A73" s="110" t="s">
        <v>112</v>
      </c>
      <c r="B73" s="69" t="s">
        <v>120</v>
      </c>
      <c r="C73" s="13"/>
      <c r="D73" s="14"/>
      <c r="E73" s="11">
        <v>6171</v>
      </c>
      <c r="F73" s="11">
        <v>5137</v>
      </c>
      <c r="G73" s="14" t="s">
        <v>119</v>
      </c>
      <c r="H73" s="21">
        <v>784.5</v>
      </c>
      <c r="I73" s="62">
        <v>-12.64</v>
      </c>
      <c r="J73" s="21">
        <f t="shared" si="6"/>
        <v>771.86</v>
      </c>
    </row>
    <row r="74" spans="1:10" ht="15">
      <c r="A74" s="111"/>
      <c r="B74" s="101" t="s">
        <v>121</v>
      </c>
      <c r="C74" s="73" t="s">
        <v>57</v>
      </c>
      <c r="D74" s="74"/>
      <c r="E74" s="75">
        <v>6171</v>
      </c>
      <c r="F74" s="75">
        <v>5169</v>
      </c>
      <c r="G74" s="74" t="s">
        <v>119</v>
      </c>
      <c r="H74" s="90">
        <v>0</v>
      </c>
      <c r="I74" s="77">
        <v>1.34</v>
      </c>
      <c r="J74" s="90">
        <f t="shared" si="6"/>
        <v>1.34</v>
      </c>
    </row>
    <row r="75" spans="1:10" ht="15">
      <c r="A75" s="111"/>
      <c r="B75" s="12" t="s">
        <v>131</v>
      </c>
      <c r="C75" s="13"/>
      <c r="D75" s="14"/>
      <c r="E75" s="11">
        <v>3412</v>
      </c>
      <c r="F75" s="11">
        <v>5137</v>
      </c>
      <c r="G75" s="14" t="s">
        <v>130</v>
      </c>
      <c r="H75" s="21">
        <v>70</v>
      </c>
      <c r="I75" s="16">
        <v>1.32</v>
      </c>
      <c r="J75" s="21">
        <f t="shared" si="6"/>
        <v>71.32</v>
      </c>
    </row>
    <row r="76" spans="1:10" ht="15">
      <c r="A76" s="111"/>
      <c r="B76" s="12" t="s">
        <v>156</v>
      </c>
      <c r="C76" s="13"/>
      <c r="D76" s="14"/>
      <c r="E76" s="11">
        <v>3412</v>
      </c>
      <c r="F76" s="11">
        <v>5171</v>
      </c>
      <c r="G76" s="14" t="s">
        <v>133</v>
      </c>
      <c r="H76" s="21">
        <v>305</v>
      </c>
      <c r="I76" s="16">
        <v>190</v>
      </c>
      <c r="J76" s="21">
        <f t="shared" si="6"/>
        <v>495</v>
      </c>
    </row>
    <row r="77" spans="1:10" ht="15">
      <c r="A77" s="111"/>
      <c r="B77" s="12" t="s">
        <v>139</v>
      </c>
      <c r="C77" s="13"/>
      <c r="D77" s="14"/>
      <c r="E77" s="11">
        <v>3632</v>
      </c>
      <c r="F77" s="11">
        <v>5171</v>
      </c>
      <c r="G77" s="14" t="s">
        <v>137</v>
      </c>
      <c r="H77" s="15">
        <v>1140</v>
      </c>
      <c r="I77" s="20">
        <v>-10</v>
      </c>
      <c r="J77" s="21">
        <f t="shared" si="6"/>
        <v>1130</v>
      </c>
    </row>
    <row r="78" spans="1:10" ht="15">
      <c r="A78" s="112"/>
      <c r="B78" s="12" t="s">
        <v>140</v>
      </c>
      <c r="C78" s="13"/>
      <c r="D78" s="14"/>
      <c r="E78" s="11">
        <v>2219</v>
      </c>
      <c r="F78" s="11">
        <v>5171</v>
      </c>
      <c r="G78" s="14" t="s">
        <v>138</v>
      </c>
      <c r="H78" s="15">
        <v>1229</v>
      </c>
      <c r="I78" s="20">
        <v>-190</v>
      </c>
      <c r="J78" s="21">
        <f t="shared" si="6"/>
        <v>1039</v>
      </c>
    </row>
    <row r="79" spans="1:10" ht="15">
      <c r="A79" s="110" t="s">
        <v>145</v>
      </c>
      <c r="B79" s="12" t="s">
        <v>146</v>
      </c>
      <c r="C79" s="13"/>
      <c r="D79" s="14"/>
      <c r="E79" s="11">
        <v>2223</v>
      </c>
      <c r="F79" s="11">
        <v>5169</v>
      </c>
      <c r="G79" s="14" t="s">
        <v>143</v>
      </c>
      <c r="H79" s="15">
        <v>110</v>
      </c>
      <c r="I79" s="20">
        <v>-110</v>
      </c>
      <c r="J79" s="15">
        <f t="shared" si="6"/>
        <v>0</v>
      </c>
    </row>
    <row r="80" spans="1:10" ht="15">
      <c r="A80" s="111"/>
      <c r="B80" s="12" t="s">
        <v>149</v>
      </c>
      <c r="C80" s="13"/>
      <c r="D80" s="14"/>
      <c r="E80" s="11">
        <v>2223</v>
      </c>
      <c r="F80" s="11">
        <v>5169</v>
      </c>
      <c r="G80" s="14" t="s">
        <v>147</v>
      </c>
      <c r="H80" s="15">
        <v>100</v>
      </c>
      <c r="I80" s="20">
        <v>-36</v>
      </c>
      <c r="J80" s="15">
        <f t="shared" si="6"/>
        <v>64</v>
      </c>
    </row>
    <row r="81" spans="1:10" ht="15">
      <c r="A81" s="111"/>
      <c r="B81" s="12" t="s">
        <v>149</v>
      </c>
      <c r="C81" s="13"/>
      <c r="D81" s="14"/>
      <c r="E81" s="11">
        <v>2223</v>
      </c>
      <c r="F81" s="11">
        <v>5365</v>
      </c>
      <c r="G81" s="14" t="s">
        <v>147</v>
      </c>
      <c r="H81" s="15">
        <v>1</v>
      </c>
      <c r="I81" s="20">
        <v>-1</v>
      </c>
      <c r="J81" s="15">
        <f t="shared" si="6"/>
        <v>0</v>
      </c>
    </row>
    <row r="82" spans="1:10" ht="15">
      <c r="A82" s="111"/>
      <c r="B82" s="4" t="s">
        <v>151</v>
      </c>
      <c r="C82" s="13"/>
      <c r="D82" s="14"/>
      <c r="E82" s="11">
        <v>2223</v>
      </c>
      <c r="F82" s="11">
        <v>5365</v>
      </c>
      <c r="G82" s="14" t="s">
        <v>148</v>
      </c>
      <c r="H82" s="15">
        <v>1</v>
      </c>
      <c r="I82" s="20">
        <v>-1</v>
      </c>
      <c r="J82" s="15">
        <f t="shared" si="6"/>
        <v>0</v>
      </c>
    </row>
    <row r="83" spans="1:10" ht="15">
      <c r="A83" s="111"/>
      <c r="B83" s="12" t="s">
        <v>150</v>
      </c>
      <c r="C83" s="13"/>
      <c r="D83" s="14"/>
      <c r="E83" s="11">
        <v>2223</v>
      </c>
      <c r="F83" s="11">
        <v>5194</v>
      </c>
      <c r="G83" s="14" t="s">
        <v>147</v>
      </c>
      <c r="H83" s="15">
        <v>10</v>
      </c>
      <c r="I83" s="20">
        <v>13.2</v>
      </c>
      <c r="J83" s="15">
        <f t="shared" si="6"/>
        <v>23.2</v>
      </c>
    </row>
    <row r="84" spans="1:10" ht="15">
      <c r="A84" s="111"/>
      <c r="B84" s="12" t="s">
        <v>159</v>
      </c>
      <c r="C84" s="13"/>
      <c r="D84" s="14"/>
      <c r="E84" s="11">
        <v>2223</v>
      </c>
      <c r="F84" s="11">
        <v>5139</v>
      </c>
      <c r="G84" s="14"/>
      <c r="H84" s="15">
        <v>10</v>
      </c>
      <c r="I84" s="20">
        <v>20</v>
      </c>
      <c r="J84" s="15">
        <f t="shared" si="6"/>
        <v>30</v>
      </c>
    </row>
    <row r="85" spans="1:10" ht="15">
      <c r="A85" s="112"/>
      <c r="B85" s="12" t="s">
        <v>152</v>
      </c>
      <c r="C85" s="13"/>
      <c r="D85" s="14"/>
      <c r="E85" s="11">
        <v>2221</v>
      </c>
      <c r="F85" s="11">
        <v>5213</v>
      </c>
      <c r="G85" s="14"/>
      <c r="H85" s="15">
        <v>22066</v>
      </c>
      <c r="I85" s="20">
        <v>114.8</v>
      </c>
      <c r="J85" s="15">
        <f t="shared" si="6"/>
        <v>22180.8</v>
      </c>
    </row>
    <row r="86" spans="1:10" ht="15">
      <c r="A86" s="110" t="s">
        <v>158</v>
      </c>
      <c r="B86" s="12" t="s">
        <v>160</v>
      </c>
      <c r="C86" s="13"/>
      <c r="D86" s="14"/>
      <c r="E86" s="11">
        <v>6171</v>
      </c>
      <c r="F86" s="11">
        <v>5176</v>
      </c>
      <c r="G86" s="14"/>
      <c r="H86" s="21">
        <v>35</v>
      </c>
      <c r="I86" s="16">
        <v>15</v>
      </c>
      <c r="J86" s="21">
        <f t="shared" si="6"/>
        <v>50</v>
      </c>
    </row>
    <row r="87" spans="1:10" ht="15">
      <c r="A87" s="112"/>
      <c r="B87" s="12" t="s">
        <v>161</v>
      </c>
      <c r="C87" s="13"/>
      <c r="D87" s="14"/>
      <c r="E87" s="11">
        <v>6171</v>
      </c>
      <c r="F87" s="11">
        <v>5021</v>
      </c>
      <c r="G87" s="14"/>
      <c r="H87" s="21">
        <v>200</v>
      </c>
      <c r="I87" s="16">
        <v>-15</v>
      </c>
      <c r="J87" s="21">
        <f t="shared" si="6"/>
        <v>185</v>
      </c>
    </row>
    <row r="88" spans="1:10" ht="15">
      <c r="A88" s="110" t="s">
        <v>229</v>
      </c>
      <c r="B88" s="61" t="s">
        <v>215</v>
      </c>
      <c r="C88" s="13"/>
      <c r="D88" s="14"/>
      <c r="E88" s="11">
        <v>4359</v>
      </c>
      <c r="F88" s="11">
        <v>5499</v>
      </c>
      <c r="G88" s="14" t="s">
        <v>172</v>
      </c>
      <c r="H88" s="21">
        <v>27.54</v>
      </c>
      <c r="I88" s="16">
        <v>-10</v>
      </c>
      <c r="J88" s="15">
        <f t="shared" si="6"/>
        <v>17.54</v>
      </c>
    </row>
    <row r="89" spans="1:10" ht="15">
      <c r="A89" s="111"/>
      <c r="B89" s="61" t="s">
        <v>214</v>
      </c>
      <c r="C89" s="13"/>
      <c r="D89" s="14"/>
      <c r="E89" s="11">
        <v>5311</v>
      </c>
      <c r="F89" s="11">
        <v>5499</v>
      </c>
      <c r="G89" s="14" t="s">
        <v>172</v>
      </c>
      <c r="H89" s="15">
        <v>195.24</v>
      </c>
      <c r="I89" s="62">
        <v>-12</v>
      </c>
      <c r="J89" s="15">
        <f t="shared" si="6"/>
        <v>183.24</v>
      </c>
    </row>
    <row r="90" spans="1:10" ht="15">
      <c r="A90" s="111"/>
      <c r="B90" s="61" t="s">
        <v>213</v>
      </c>
      <c r="C90" s="13"/>
      <c r="D90" s="14"/>
      <c r="E90" s="11">
        <v>6112</v>
      </c>
      <c r="F90" s="11">
        <v>5499</v>
      </c>
      <c r="G90" s="14" t="s">
        <v>172</v>
      </c>
      <c r="H90" s="21">
        <v>18.36</v>
      </c>
      <c r="I90" s="62">
        <v>-8</v>
      </c>
      <c r="J90" s="15">
        <f t="shared" si="6"/>
        <v>10.36</v>
      </c>
    </row>
    <row r="91" spans="1:10" ht="15">
      <c r="A91" s="111"/>
      <c r="B91" s="61" t="s">
        <v>212</v>
      </c>
      <c r="C91" s="11"/>
      <c r="D91" s="11"/>
      <c r="E91" s="11">
        <v>6171</v>
      </c>
      <c r="F91" s="11">
        <v>5499</v>
      </c>
      <c r="G91" s="64" t="s">
        <v>172</v>
      </c>
      <c r="H91" s="15">
        <v>1439.31</v>
      </c>
      <c r="I91" s="68">
        <v>-20</v>
      </c>
      <c r="J91" s="15">
        <f t="shared" si="6"/>
        <v>1419.31</v>
      </c>
    </row>
    <row r="92" spans="1:10" ht="15">
      <c r="A92" s="111"/>
      <c r="B92" s="83" t="s">
        <v>173</v>
      </c>
      <c r="C92" s="84"/>
      <c r="D92" s="85"/>
      <c r="E92" s="85">
        <v>6171</v>
      </c>
      <c r="F92" s="85">
        <v>5175</v>
      </c>
      <c r="G92" s="14" t="s">
        <v>172</v>
      </c>
      <c r="H92" s="21">
        <v>67</v>
      </c>
      <c r="I92" s="16">
        <v>5</v>
      </c>
      <c r="J92" s="15">
        <f t="shared" si="6"/>
        <v>72</v>
      </c>
    </row>
    <row r="93" spans="1:10" ht="15">
      <c r="A93" s="112"/>
      <c r="B93" s="83" t="s">
        <v>189</v>
      </c>
      <c r="C93" s="84"/>
      <c r="D93" s="85"/>
      <c r="E93" s="85">
        <v>6171</v>
      </c>
      <c r="F93" s="85">
        <v>5194</v>
      </c>
      <c r="G93" s="14" t="s">
        <v>172</v>
      </c>
      <c r="H93" s="21">
        <v>5</v>
      </c>
      <c r="I93" s="16">
        <v>45</v>
      </c>
      <c r="J93" s="15">
        <f t="shared" si="6"/>
        <v>50</v>
      </c>
    </row>
    <row r="94" spans="1:10" ht="15">
      <c r="A94" s="110" t="s">
        <v>230</v>
      </c>
      <c r="B94" s="105" t="s">
        <v>193</v>
      </c>
      <c r="C94" s="88"/>
      <c r="D94" s="89"/>
      <c r="E94" s="89">
        <v>5279</v>
      </c>
      <c r="F94" s="89">
        <v>5169</v>
      </c>
      <c r="G94" s="14"/>
      <c r="H94" s="21">
        <v>190</v>
      </c>
      <c r="I94" s="16">
        <v>-15</v>
      </c>
      <c r="J94" s="15">
        <f t="shared" si="6"/>
        <v>175</v>
      </c>
    </row>
    <row r="95" spans="1:10" ht="15">
      <c r="A95" s="111"/>
      <c r="B95" s="105" t="s">
        <v>190</v>
      </c>
      <c r="C95" s="88"/>
      <c r="D95" s="89"/>
      <c r="E95" s="89">
        <v>5512</v>
      </c>
      <c r="F95" s="89">
        <v>5021</v>
      </c>
      <c r="G95" s="14" t="s">
        <v>186</v>
      </c>
      <c r="H95" s="21">
        <v>55</v>
      </c>
      <c r="I95" s="16">
        <v>15</v>
      </c>
      <c r="J95" s="15">
        <f t="shared" si="6"/>
        <v>70</v>
      </c>
    </row>
    <row r="96" spans="1:10" ht="15">
      <c r="A96" s="111"/>
      <c r="B96" s="105" t="s">
        <v>191</v>
      </c>
      <c r="C96" s="88"/>
      <c r="D96" s="89"/>
      <c r="E96" s="89">
        <v>5512</v>
      </c>
      <c r="F96" s="89">
        <v>5132</v>
      </c>
      <c r="G96" s="14" t="s">
        <v>186</v>
      </c>
      <c r="H96" s="21">
        <v>30</v>
      </c>
      <c r="I96" s="16">
        <v>-9</v>
      </c>
      <c r="J96" s="15">
        <f t="shared" si="6"/>
        <v>21</v>
      </c>
    </row>
    <row r="97" spans="1:10" ht="15">
      <c r="A97" s="111"/>
      <c r="B97" s="105" t="s">
        <v>192</v>
      </c>
      <c r="C97" s="88"/>
      <c r="D97" s="89"/>
      <c r="E97" s="89">
        <v>5512</v>
      </c>
      <c r="F97" s="89">
        <v>5137</v>
      </c>
      <c r="G97" s="14" t="s">
        <v>186</v>
      </c>
      <c r="H97" s="21">
        <v>55</v>
      </c>
      <c r="I97" s="16">
        <v>9</v>
      </c>
      <c r="J97" s="15">
        <f t="shared" si="6"/>
        <v>64</v>
      </c>
    </row>
    <row r="98" spans="1:10" ht="15">
      <c r="A98" s="111"/>
      <c r="B98" s="105" t="s">
        <v>194</v>
      </c>
      <c r="C98" s="88"/>
      <c r="D98" s="89"/>
      <c r="E98" s="89">
        <v>5279</v>
      </c>
      <c r="F98" s="89">
        <v>5169</v>
      </c>
      <c r="G98" s="14"/>
      <c r="H98" s="21">
        <v>175</v>
      </c>
      <c r="I98" s="16">
        <v>-15</v>
      </c>
      <c r="J98" s="15">
        <f t="shared" si="6"/>
        <v>160</v>
      </c>
    </row>
    <row r="99" spans="1:10" ht="15">
      <c r="A99" s="111"/>
      <c r="B99" s="105" t="s">
        <v>195</v>
      </c>
      <c r="C99" s="88"/>
      <c r="D99" s="89"/>
      <c r="E99" s="89">
        <v>5512</v>
      </c>
      <c r="F99" s="89">
        <v>5021</v>
      </c>
      <c r="G99" s="14" t="s">
        <v>187</v>
      </c>
      <c r="H99" s="21">
        <v>63</v>
      </c>
      <c r="I99" s="16">
        <v>15</v>
      </c>
      <c r="J99" s="15">
        <f t="shared" si="6"/>
        <v>78</v>
      </c>
    </row>
    <row r="100" spans="1:10" ht="15">
      <c r="A100" s="111"/>
      <c r="B100" s="105" t="s">
        <v>196</v>
      </c>
      <c r="C100" s="88"/>
      <c r="D100" s="89"/>
      <c r="E100" s="89">
        <v>5279</v>
      </c>
      <c r="F100" s="89">
        <v>5169</v>
      </c>
      <c r="G100" s="14"/>
      <c r="H100" s="21">
        <v>160</v>
      </c>
      <c r="I100" s="16">
        <v>-5</v>
      </c>
      <c r="J100" s="15">
        <f t="shared" si="6"/>
        <v>155</v>
      </c>
    </row>
    <row r="101" spans="1:10" ht="15">
      <c r="A101" s="111"/>
      <c r="B101" s="105" t="s">
        <v>197</v>
      </c>
      <c r="C101" s="88"/>
      <c r="D101" s="89"/>
      <c r="E101" s="89">
        <v>5512</v>
      </c>
      <c r="F101" s="89">
        <v>5134</v>
      </c>
      <c r="G101" s="14" t="s">
        <v>186</v>
      </c>
      <c r="H101" s="21">
        <v>5</v>
      </c>
      <c r="I101" s="16">
        <v>5</v>
      </c>
      <c r="J101" s="15">
        <f t="shared" si="6"/>
        <v>10</v>
      </c>
    </row>
    <row r="102" spans="1:10" ht="15">
      <c r="A102" s="111"/>
      <c r="B102" s="105" t="s">
        <v>193</v>
      </c>
      <c r="C102" s="88"/>
      <c r="D102" s="89"/>
      <c r="E102" s="89">
        <v>5279</v>
      </c>
      <c r="F102" s="89">
        <v>5169</v>
      </c>
      <c r="G102" s="14"/>
      <c r="H102" s="21">
        <v>155</v>
      </c>
      <c r="I102" s="16">
        <v>-15</v>
      </c>
      <c r="J102" s="15">
        <f t="shared" si="6"/>
        <v>140</v>
      </c>
    </row>
    <row r="103" spans="1:10" ht="15">
      <c r="A103" s="111"/>
      <c r="B103" s="105" t="s">
        <v>198</v>
      </c>
      <c r="C103" s="88"/>
      <c r="D103" s="89"/>
      <c r="E103" s="89">
        <v>5512</v>
      </c>
      <c r="F103" s="89">
        <v>5154</v>
      </c>
      <c r="G103" s="14" t="s">
        <v>186</v>
      </c>
      <c r="H103" s="21">
        <v>20</v>
      </c>
      <c r="I103" s="16">
        <v>15</v>
      </c>
      <c r="J103" s="15">
        <f t="shared" si="6"/>
        <v>35</v>
      </c>
    </row>
    <row r="104" spans="1:10" ht="15">
      <c r="A104" s="111"/>
      <c r="B104" s="105" t="s">
        <v>193</v>
      </c>
      <c r="C104" s="88"/>
      <c r="D104" s="89"/>
      <c r="E104" s="89">
        <v>5279</v>
      </c>
      <c r="F104" s="89">
        <v>5169</v>
      </c>
      <c r="G104" s="14"/>
      <c r="H104" s="21">
        <v>140</v>
      </c>
      <c r="I104" s="16">
        <v>-10</v>
      </c>
      <c r="J104" s="15">
        <f t="shared" si="6"/>
        <v>130</v>
      </c>
    </row>
    <row r="105" spans="1:10" ht="15">
      <c r="A105" s="111"/>
      <c r="B105" s="105" t="s">
        <v>199</v>
      </c>
      <c r="C105" s="88"/>
      <c r="D105" s="89"/>
      <c r="E105" s="89">
        <v>5512</v>
      </c>
      <c r="F105" s="89">
        <v>5169</v>
      </c>
      <c r="G105" s="14" t="s">
        <v>186</v>
      </c>
      <c r="H105" s="21">
        <v>23</v>
      </c>
      <c r="I105" s="16">
        <v>10</v>
      </c>
      <c r="J105" s="15">
        <f t="shared" si="6"/>
        <v>33</v>
      </c>
    </row>
    <row r="106" spans="1:10" ht="15">
      <c r="A106" s="111"/>
      <c r="B106" s="105" t="s">
        <v>206</v>
      </c>
      <c r="C106" s="88"/>
      <c r="D106" s="89"/>
      <c r="E106" s="89">
        <v>5212</v>
      </c>
      <c r="F106" s="89">
        <v>5169</v>
      </c>
      <c r="G106" s="14"/>
      <c r="H106" s="21">
        <v>214</v>
      </c>
      <c r="I106" s="16">
        <v>-45</v>
      </c>
      <c r="J106" s="15">
        <f t="shared" si="6"/>
        <v>169</v>
      </c>
    </row>
    <row r="107" spans="1:10" ht="15">
      <c r="A107" s="111"/>
      <c r="B107" s="105" t="s">
        <v>202</v>
      </c>
      <c r="C107" s="88"/>
      <c r="D107" s="89"/>
      <c r="E107" s="89">
        <v>5212</v>
      </c>
      <c r="F107" s="89">
        <v>5131</v>
      </c>
      <c r="G107" s="14"/>
      <c r="H107" s="21">
        <v>20</v>
      </c>
      <c r="I107" s="16">
        <v>-11</v>
      </c>
      <c r="J107" s="15">
        <f t="shared" si="6"/>
        <v>9</v>
      </c>
    </row>
    <row r="108" spans="1:10" ht="15">
      <c r="A108" s="111"/>
      <c r="B108" s="83" t="s">
        <v>203</v>
      </c>
      <c r="C108" s="84"/>
      <c r="D108" s="85"/>
      <c r="E108" s="85">
        <v>5512</v>
      </c>
      <c r="F108" s="85">
        <v>5137</v>
      </c>
      <c r="G108" s="14" t="s">
        <v>187</v>
      </c>
      <c r="H108" s="21">
        <v>25</v>
      </c>
      <c r="I108" s="16">
        <v>11</v>
      </c>
      <c r="J108" s="15">
        <f t="shared" si="6"/>
        <v>36</v>
      </c>
    </row>
    <row r="109" spans="1:10" ht="15">
      <c r="A109" s="111"/>
      <c r="B109" s="83" t="s">
        <v>204</v>
      </c>
      <c r="C109" s="84"/>
      <c r="D109" s="85"/>
      <c r="E109" s="85">
        <v>5512</v>
      </c>
      <c r="F109" s="85">
        <v>5173</v>
      </c>
      <c r="G109" s="14" t="s">
        <v>187</v>
      </c>
      <c r="H109" s="21">
        <v>10</v>
      </c>
      <c r="I109" s="16">
        <v>-10</v>
      </c>
      <c r="J109" s="15">
        <f t="shared" si="6"/>
        <v>0</v>
      </c>
    </row>
    <row r="110" spans="1:10" ht="15">
      <c r="A110" s="111"/>
      <c r="B110" s="83" t="s">
        <v>205</v>
      </c>
      <c r="C110" s="84"/>
      <c r="D110" s="85"/>
      <c r="E110" s="85">
        <v>5512</v>
      </c>
      <c r="F110" s="85">
        <v>5169</v>
      </c>
      <c r="G110" s="14" t="s">
        <v>187</v>
      </c>
      <c r="H110" s="21">
        <v>15</v>
      </c>
      <c r="I110" s="16">
        <v>10</v>
      </c>
      <c r="J110" s="15">
        <f t="shared" si="6"/>
        <v>25</v>
      </c>
    </row>
    <row r="111" spans="1:10" ht="15">
      <c r="A111" s="111"/>
      <c r="B111" s="105" t="s">
        <v>208</v>
      </c>
      <c r="C111" s="84"/>
      <c r="D111" s="85"/>
      <c r="E111" s="85">
        <v>5212</v>
      </c>
      <c r="F111" s="85">
        <v>5169</v>
      </c>
      <c r="G111" s="14"/>
      <c r="H111" s="21">
        <v>169</v>
      </c>
      <c r="I111" s="16">
        <v>-45</v>
      </c>
      <c r="J111" s="15">
        <f t="shared" si="6"/>
        <v>124</v>
      </c>
    </row>
    <row r="112" spans="1:10" ht="15">
      <c r="A112" s="111"/>
      <c r="B112" s="105" t="s">
        <v>209</v>
      </c>
      <c r="C112" s="84"/>
      <c r="D112" s="85"/>
      <c r="E112" s="85">
        <v>5279</v>
      </c>
      <c r="F112" s="85">
        <v>5169</v>
      </c>
      <c r="G112" s="14"/>
      <c r="H112" s="21">
        <v>130</v>
      </c>
      <c r="I112" s="16">
        <v>-20</v>
      </c>
      <c r="J112" s="15">
        <f t="shared" si="6"/>
        <v>110</v>
      </c>
    </row>
    <row r="113" spans="1:10" ht="15">
      <c r="A113" s="112"/>
      <c r="B113" s="83" t="s">
        <v>207</v>
      </c>
      <c r="C113" s="84"/>
      <c r="D113" s="85"/>
      <c r="E113" s="85">
        <v>6171</v>
      </c>
      <c r="F113" s="85">
        <v>5169</v>
      </c>
      <c r="G113" s="14" t="s">
        <v>188</v>
      </c>
      <c r="H113" s="21">
        <v>58</v>
      </c>
      <c r="I113" s="16">
        <v>20</v>
      </c>
      <c r="J113" s="15">
        <f t="shared" si="6"/>
        <v>78</v>
      </c>
    </row>
    <row r="114" spans="1:10" ht="15">
      <c r="A114" s="110" t="s">
        <v>231</v>
      </c>
      <c r="B114" s="105" t="s">
        <v>226</v>
      </c>
      <c r="C114" s="88"/>
      <c r="D114" s="89"/>
      <c r="E114" s="89">
        <v>2219</v>
      </c>
      <c r="F114" s="89">
        <v>5171</v>
      </c>
      <c r="G114" s="14" t="s">
        <v>138</v>
      </c>
      <c r="H114" s="21">
        <v>1229</v>
      </c>
      <c r="I114" s="16">
        <v>-92</v>
      </c>
      <c r="J114" s="15">
        <f t="shared" si="6"/>
        <v>1137</v>
      </c>
    </row>
    <row r="115" spans="1:10" ht="15">
      <c r="A115" s="111"/>
      <c r="B115" s="105" t="s">
        <v>225</v>
      </c>
      <c r="C115" s="88"/>
      <c r="D115" s="89"/>
      <c r="E115" s="89">
        <v>2219</v>
      </c>
      <c r="F115" s="89">
        <v>5171</v>
      </c>
      <c r="G115" s="14" t="s">
        <v>218</v>
      </c>
      <c r="H115" s="21">
        <v>2900</v>
      </c>
      <c r="I115" s="16">
        <v>92</v>
      </c>
      <c r="J115" s="15">
        <f t="shared" si="6"/>
        <v>2992</v>
      </c>
    </row>
    <row r="116" spans="1:10" ht="15">
      <c r="A116" s="112"/>
      <c r="B116" s="105" t="s">
        <v>227</v>
      </c>
      <c r="C116" s="88"/>
      <c r="D116" s="89"/>
      <c r="E116" s="89">
        <v>3113</v>
      </c>
      <c r="F116" s="89">
        <v>5171</v>
      </c>
      <c r="G116" s="14" t="s">
        <v>219</v>
      </c>
      <c r="H116" s="21">
        <v>550</v>
      </c>
      <c r="I116" s="16">
        <v>-550</v>
      </c>
      <c r="J116" s="15">
        <f t="shared" si="6"/>
        <v>0</v>
      </c>
    </row>
    <row r="117" spans="1:10" ht="15">
      <c r="A117" s="33"/>
      <c r="B117" s="41"/>
      <c r="C117" s="58"/>
      <c r="D117" s="58"/>
      <c r="E117" s="113" t="s">
        <v>21</v>
      </c>
      <c r="F117" s="114"/>
      <c r="G117" s="115"/>
      <c r="H117" s="59">
        <f>SUM(H30:H116)</f>
        <v>51983.92999999999</v>
      </c>
      <c r="I117" s="59">
        <f aca="true" t="shared" si="7" ref="I117:J117">SUM(I30:I116)</f>
        <v>-519.98</v>
      </c>
      <c r="J117" s="59">
        <f t="shared" si="7"/>
        <v>51463.95</v>
      </c>
    </row>
    <row r="118" spans="1:10" ht="15">
      <c r="A118" s="66" t="s">
        <v>22</v>
      </c>
      <c r="B118" s="33"/>
      <c r="C118" s="34"/>
      <c r="D118" s="34"/>
      <c r="E118" s="35"/>
      <c r="F118" s="33"/>
      <c r="G118" s="33"/>
      <c r="H118" s="36"/>
      <c r="I118" s="36"/>
      <c r="J118" s="40"/>
    </row>
    <row r="119" spans="1:10" ht="15">
      <c r="A119" s="110" t="s">
        <v>13</v>
      </c>
      <c r="B119" s="12" t="s">
        <v>153</v>
      </c>
      <c r="C119" s="13"/>
      <c r="D119" s="12"/>
      <c r="E119" s="11">
        <v>2212</v>
      </c>
      <c r="F119" s="11">
        <v>6130</v>
      </c>
      <c r="G119" s="14" t="s">
        <v>81</v>
      </c>
      <c r="H119" s="21">
        <v>350</v>
      </c>
      <c r="I119" s="62">
        <v>-240</v>
      </c>
      <c r="J119" s="21">
        <f aca="true" t="shared" si="8" ref="J119:J144">H119+I119</f>
        <v>110</v>
      </c>
    </row>
    <row r="120" spans="1:10" ht="15">
      <c r="A120" s="111"/>
      <c r="B120" s="12" t="s">
        <v>154</v>
      </c>
      <c r="C120" s="67"/>
      <c r="D120" s="64"/>
      <c r="E120" s="63">
        <v>2219</v>
      </c>
      <c r="F120" s="63">
        <v>6130</v>
      </c>
      <c r="G120" s="64" t="s">
        <v>81</v>
      </c>
      <c r="H120" s="15">
        <v>650</v>
      </c>
      <c r="I120" s="68">
        <v>-150</v>
      </c>
      <c r="J120" s="15">
        <f t="shared" si="8"/>
        <v>500</v>
      </c>
    </row>
    <row r="121" spans="1:10" ht="15">
      <c r="A121" s="111"/>
      <c r="B121" s="69" t="s">
        <v>84</v>
      </c>
      <c r="C121" s="13"/>
      <c r="D121" s="14"/>
      <c r="E121" s="11">
        <v>2219</v>
      </c>
      <c r="F121" s="11">
        <v>6121</v>
      </c>
      <c r="G121" s="14" t="s">
        <v>83</v>
      </c>
      <c r="H121" s="21">
        <v>1848</v>
      </c>
      <c r="I121" s="62">
        <v>190</v>
      </c>
      <c r="J121" s="15">
        <f t="shared" si="8"/>
        <v>2038</v>
      </c>
    </row>
    <row r="122" spans="1:10" ht="15">
      <c r="A122" s="112"/>
      <c r="B122" s="18" t="s">
        <v>122</v>
      </c>
      <c r="C122" s="18"/>
      <c r="D122" s="18"/>
      <c r="E122" s="11">
        <v>6171</v>
      </c>
      <c r="F122" s="11">
        <v>6121</v>
      </c>
      <c r="G122" s="11">
        <v>9329</v>
      </c>
      <c r="H122" s="21">
        <v>0</v>
      </c>
      <c r="I122" s="62">
        <v>60</v>
      </c>
      <c r="J122" s="21">
        <f t="shared" si="8"/>
        <v>60</v>
      </c>
    </row>
    <row r="123" spans="1:10" ht="15">
      <c r="A123" s="110" t="s">
        <v>14</v>
      </c>
      <c r="B123" s="12" t="s">
        <v>123</v>
      </c>
      <c r="C123" s="13"/>
      <c r="D123" s="11"/>
      <c r="E123" s="11">
        <v>6171</v>
      </c>
      <c r="F123" s="11">
        <v>6122</v>
      </c>
      <c r="G123" s="14" t="s">
        <v>119</v>
      </c>
      <c r="H123" s="17">
        <v>91.3</v>
      </c>
      <c r="I123" s="71">
        <v>11.3</v>
      </c>
      <c r="J123" s="21">
        <f t="shared" si="8"/>
        <v>102.6</v>
      </c>
    </row>
    <row r="124" spans="1:10" ht="15">
      <c r="A124" s="111"/>
      <c r="B124" s="78" t="s">
        <v>124</v>
      </c>
      <c r="C124" s="73" t="s">
        <v>57</v>
      </c>
      <c r="D124" s="75"/>
      <c r="E124" s="75">
        <v>2212</v>
      </c>
      <c r="F124" s="75">
        <v>6121</v>
      </c>
      <c r="G124" s="74" t="s">
        <v>125</v>
      </c>
      <c r="H124" s="92">
        <v>0</v>
      </c>
      <c r="I124" s="102">
        <v>4.5</v>
      </c>
      <c r="J124" s="90">
        <f t="shared" si="8"/>
        <v>4.5</v>
      </c>
    </row>
    <row r="125" spans="1:10" ht="15">
      <c r="A125" s="111"/>
      <c r="B125" s="78" t="s">
        <v>157</v>
      </c>
      <c r="C125" s="73" t="s">
        <v>57</v>
      </c>
      <c r="D125" s="75"/>
      <c r="E125" s="75">
        <v>2219</v>
      </c>
      <c r="F125" s="75">
        <v>6121</v>
      </c>
      <c r="G125" s="74" t="s">
        <v>126</v>
      </c>
      <c r="H125" s="92">
        <v>0</v>
      </c>
      <c r="I125" s="102">
        <v>8.15</v>
      </c>
      <c r="J125" s="90">
        <f t="shared" si="8"/>
        <v>8.15</v>
      </c>
    </row>
    <row r="126" spans="1:10" ht="15">
      <c r="A126" s="111"/>
      <c r="B126" s="12" t="s">
        <v>128</v>
      </c>
      <c r="C126" s="11"/>
      <c r="D126" s="11"/>
      <c r="E126" s="11">
        <v>3639</v>
      </c>
      <c r="F126" s="11">
        <v>6121</v>
      </c>
      <c r="G126" s="14" t="s">
        <v>127</v>
      </c>
      <c r="H126" s="17">
        <v>515</v>
      </c>
      <c r="I126" s="71">
        <v>-12.65</v>
      </c>
      <c r="J126" s="21">
        <f t="shared" si="8"/>
        <v>502.35</v>
      </c>
    </row>
    <row r="127" spans="1:10" ht="15">
      <c r="A127" s="111"/>
      <c r="B127" s="12" t="s">
        <v>129</v>
      </c>
      <c r="C127" s="13"/>
      <c r="D127" s="11"/>
      <c r="E127" s="11">
        <v>3412</v>
      </c>
      <c r="F127" s="11">
        <v>6121</v>
      </c>
      <c r="G127" s="14" t="s">
        <v>130</v>
      </c>
      <c r="H127" s="17">
        <v>108</v>
      </c>
      <c r="I127" s="71">
        <v>-1.32</v>
      </c>
      <c r="J127" s="21">
        <f t="shared" si="8"/>
        <v>106.68</v>
      </c>
    </row>
    <row r="128" spans="1:10" ht="15">
      <c r="A128" s="111"/>
      <c r="B128" s="12" t="s">
        <v>132</v>
      </c>
      <c r="C128" s="18"/>
      <c r="D128" s="18"/>
      <c r="E128" s="19">
        <v>3412</v>
      </c>
      <c r="F128" s="19">
        <v>6122</v>
      </c>
      <c r="G128" s="19">
        <v>6202</v>
      </c>
      <c r="H128" s="38">
        <v>222</v>
      </c>
      <c r="I128" s="71">
        <v>-190</v>
      </c>
      <c r="J128" s="21">
        <f t="shared" si="8"/>
        <v>32</v>
      </c>
    </row>
    <row r="129" spans="1:10" ht="15">
      <c r="A129" s="111"/>
      <c r="B129" s="12" t="s">
        <v>134</v>
      </c>
      <c r="C129" s="18"/>
      <c r="D129" s="18"/>
      <c r="E129" s="19">
        <v>3113</v>
      </c>
      <c r="F129" s="19">
        <v>6121</v>
      </c>
      <c r="G129" s="19">
        <v>8264</v>
      </c>
      <c r="H129" s="38">
        <v>1042</v>
      </c>
      <c r="I129" s="71">
        <v>50</v>
      </c>
      <c r="J129" s="21">
        <f t="shared" si="8"/>
        <v>1092</v>
      </c>
    </row>
    <row r="130" spans="1:10" ht="15">
      <c r="A130" s="111"/>
      <c r="B130" s="12" t="s">
        <v>135</v>
      </c>
      <c r="C130" s="18"/>
      <c r="D130" s="18"/>
      <c r="E130" s="19">
        <v>3113</v>
      </c>
      <c r="F130" s="19">
        <v>6121</v>
      </c>
      <c r="G130" s="19">
        <v>7208</v>
      </c>
      <c r="H130" s="38">
        <v>5500</v>
      </c>
      <c r="I130" s="71">
        <v>-50</v>
      </c>
      <c r="J130" s="21">
        <f t="shared" si="8"/>
        <v>5450</v>
      </c>
    </row>
    <row r="131" spans="1:10" ht="15">
      <c r="A131" s="111"/>
      <c r="B131" s="12" t="s">
        <v>136</v>
      </c>
      <c r="C131" s="18"/>
      <c r="D131" s="18"/>
      <c r="E131" s="19">
        <v>2219</v>
      </c>
      <c r="F131" s="19">
        <v>6121</v>
      </c>
      <c r="G131" s="19">
        <v>9328</v>
      </c>
      <c r="H131" s="38">
        <v>1848</v>
      </c>
      <c r="I131" s="71">
        <v>200</v>
      </c>
      <c r="J131" s="21">
        <f t="shared" si="8"/>
        <v>2048</v>
      </c>
    </row>
    <row r="132" spans="1:10" ht="15">
      <c r="A132" s="111"/>
      <c r="B132" s="78" t="s">
        <v>141</v>
      </c>
      <c r="C132" s="103" t="s">
        <v>57</v>
      </c>
      <c r="D132" s="78"/>
      <c r="E132" s="75">
        <v>3412</v>
      </c>
      <c r="F132" s="75">
        <v>6121</v>
      </c>
      <c r="G132" s="75">
        <v>2282</v>
      </c>
      <c r="H132" s="92">
        <v>0</v>
      </c>
      <c r="I132" s="102">
        <v>73</v>
      </c>
      <c r="J132" s="90">
        <f t="shared" si="8"/>
        <v>73</v>
      </c>
    </row>
    <row r="133" spans="1:10" ht="15">
      <c r="A133" s="112"/>
      <c r="B133" s="12" t="s">
        <v>155</v>
      </c>
      <c r="C133" s="18"/>
      <c r="D133" s="18"/>
      <c r="E133" s="19">
        <v>3412</v>
      </c>
      <c r="F133" s="19">
        <v>6121</v>
      </c>
      <c r="G133" s="19">
        <v>8250</v>
      </c>
      <c r="H133" s="38">
        <v>95.9</v>
      </c>
      <c r="I133" s="71">
        <v>-73</v>
      </c>
      <c r="J133" s="21">
        <f t="shared" si="8"/>
        <v>22.900000000000006</v>
      </c>
    </row>
    <row r="134" spans="1:10" ht="15">
      <c r="A134" s="139" t="s">
        <v>15</v>
      </c>
      <c r="B134" s="12" t="s">
        <v>200</v>
      </c>
      <c r="C134" s="13"/>
      <c r="D134" s="12"/>
      <c r="E134" s="11">
        <v>5512</v>
      </c>
      <c r="F134" s="11">
        <v>6122</v>
      </c>
      <c r="G134" s="14" t="s">
        <v>186</v>
      </c>
      <c r="H134" s="21">
        <v>50</v>
      </c>
      <c r="I134" s="62">
        <v>45</v>
      </c>
      <c r="J134" s="21">
        <f t="shared" si="8"/>
        <v>95</v>
      </c>
    </row>
    <row r="135" spans="1:10" ht="15">
      <c r="A135" s="139"/>
      <c r="B135" s="78" t="s">
        <v>201</v>
      </c>
      <c r="C135" s="106" t="s">
        <v>57</v>
      </c>
      <c r="D135" s="107"/>
      <c r="E135" s="108">
        <v>5512</v>
      </c>
      <c r="F135" s="108">
        <v>6122</v>
      </c>
      <c r="G135" s="107" t="s">
        <v>187</v>
      </c>
      <c r="H135" s="76">
        <v>0</v>
      </c>
      <c r="I135" s="109">
        <v>45</v>
      </c>
      <c r="J135" s="76">
        <f t="shared" si="8"/>
        <v>45</v>
      </c>
    </row>
    <row r="136" spans="1:10" ht="15">
      <c r="A136" s="110" t="s">
        <v>35</v>
      </c>
      <c r="B136" s="83" t="s">
        <v>210</v>
      </c>
      <c r="C136" s="84"/>
      <c r="D136" s="85"/>
      <c r="E136" s="85">
        <v>6171</v>
      </c>
      <c r="F136" s="85">
        <v>6123</v>
      </c>
      <c r="G136" s="14"/>
      <c r="H136" s="21">
        <v>1000</v>
      </c>
      <c r="I136" s="16">
        <v>-71</v>
      </c>
      <c r="J136" s="15">
        <f>H136+I136</f>
        <v>929</v>
      </c>
    </row>
    <row r="137" spans="1:10" ht="15">
      <c r="A137" s="112"/>
      <c r="B137" s="83" t="s">
        <v>211</v>
      </c>
      <c r="C137" s="84"/>
      <c r="D137" s="85"/>
      <c r="E137" s="85">
        <v>6171</v>
      </c>
      <c r="F137" s="85">
        <v>6122</v>
      </c>
      <c r="G137" s="14"/>
      <c r="H137" s="21">
        <v>784</v>
      </c>
      <c r="I137" s="16">
        <v>71</v>
      </c>
      <c r="J137" s="15">
        <f>H137+I137</f>
        <v>855</v>
      </c>
    </row>
    <row r="138" spans="1:10" ht="15">
      <c r="A138" s="139" t="s">
        <v>37</v>
      </c>
      <c r="B138" s="12" t="s">
        <v>224</v>
      </c>
      <c r="C138" s="13"/>
      <c r="D138" s="11"/>
      <c r="E138" s="11">
        <v>2219</v>
      </c>
      <c r="F138" s="11">
        <v>6121</v>
      </c>
      <c r="G138" s="14" t="s">
        <v>216</v>
      </c>
      <c r="H138" s="17">
        <v>1800</v>
      </c>
      <c r="I138" s="71">
        <v>-679.5</v>
      </c>
      <c r="J138" s="21">
        <f t="shared" si="8"/>
        <v>1120.5</v>
      </c>
    </row>
    <row r="139" spans="1:10" ht="15">
      <c r="A139" s="139"/>
      <c r="B139" s="12" t="s">
        <v>223</v>
      </c>
      <c r="C139" s="12"/>
      <c r="D139" s="12"/>
      <c r="E139" s="11">
        <v>2212</v>
      </c>
      <c r="F139" s="11">
        <v>6121</v>
      </c>
      <c r="G139" s="11">
        <v>8230</v>
      </c>
      <c r="H139" s="17">
        <v>300</v>
      </c>
      <c r="I139" s="71">
        <v>-41</v>
      </c>
      <c r="J139" s="21">
        <f t="shared" si="8"/>
        <v>259</v>
      </c>
    </row>
    <row r="140" spans="1:10" ht="15">
      <c r="A140" s="139"/>
      <c r="B140" s="12" t="s">
        <v>217</v>
      </c>
      <c r="C140" s="12"/>
      <c r="D140" s="12"/>
      <c r="E140" s="11">
        <v>3611</v>
      </c>
      <c r="F140" s="11">
        <v>6121</v>
      </c>
      <c r="G140" s="11">
        <v>2151</v>
      </c>
      <c r="H140" s="17">
        <v>250</v>
      </c>
      <c r="I140" s="71">
        <v>188</v>
      </c>
      <c r="J140" s="21">
        <f t="shared" si="8"/>
        <v>438</v>
      </c>
    </row>
    <row r="141" spans="1:10" ht="15">
      <c r="A141" s="139"/>
      <c r="B141" s="12" t="s">
        <v>220</v>
      </c>
      <c r="C141" s="12"/>
      <c r="D141" s="12"/>
      <c r="E141" s="11">
        <v>2223</v>
      </c>
      <c r="F141" s="11">
        <v>6121</v>
      </c>
      <c r="G141" s="11">
        <v>8259</v>
      </c>
      <c r="H141" s="17">
        <v>200</v>
      </c>
      <c r="I141" s="71">
        <v>50.5</v>
      </c>
      <c r="J141" s="21">
        <f t="shared" si="8"/>
        <v>250.5</v>
      </c>
    </row>
    <row r="142" spans="1:10" ht="15">
      <c r="A142" s="139"/>
      <c r="B142" s="12" t="s">
        <v>221</v>
      </c>
      <c r="C142" s="12"/>
      <c r="D142" s="12"/>
      <c r="E142" s="11">
        <v>5311</v>
      </c>
      <c r="F142" s="11">
        <v>6121</v>
      </c>
      <c r="G142" s="11">
        <v>9319</v>
      </c>
      <c r="H142" s="17">
        <v>12070</v>
      </c>
      <c r="I142" s="71">
        <v>250</v>
      </c>
      <c r="J142" s="21">
        <f t="shared" si="8"/>
        <v>12320</v>
      </c>
    </row>
    <row r="143" spans="1:10" ht="15">
      <c r="A143" s="139"/>
      <c r="B143" s="12" t="s">
        <v>222</v>
      </c>
      <c r="C143" s="12"/>
      <c r="D143" s="12"/>
      <c r="E143" s="11">
        <v>6171</v>
      </c>
      <c r="F143" s="11">
        <v>6121</v>
      </c>
      <c r="G143" s="11"/>
      <c r="H143" s="17">
        <v>860</v>
      </c>
      <c r="I143" s="71">
        <v>232</v>
      </c>
      <c r="J143" s="21">
        <f t="shared" si="8"/>
        <v>1092</v>
      </c>
    </row>
    <row r="144" spans="1:10" ht="15">
      <c r="A144" s="139"/>
      <c r="B144" s="78" t="s">
        <v>228</v>
      </c>
      <c r="C144" s="78" t="s">
        <v>57</v>
      </c>
      <c r="D144" s="78"/>
      <c r="E144" s="75">
        <v>3113</v>
      </c>
      <c r="F144" s="75">
        <v>6121</v>
      </c>
      <c r="G144" s="75">
        <v>9219</v>
      </c>
      <c r="H144" s="92">
        <v>0</v>
      </c>
      <c r="I144" s="102">
        <v>550</v>
      </c>
      <c r="J144" s="90">
        <f t="shared" si="8"/>
        <v>550</v>
      </c>
    </row>
    <row r="145" spans="1:10" ht="15">
      <c r="A145" s="30"/>
      <c r="B145" s="29"/>
      <c r="C145" s="30"/>
      <c r="D145" s="30"/>
      <c r="E145" s="130" t="s">
        <v>23</v>
      </c>
      <c r="F145" s="131"/>
      <c r="G145" s="132"/>
      <c r="H145" s="57">
        <f>SUM(H119:H144)</f>
        <v>29584.199999999997</v>
      </c>
      <c r="I145" s="57">
        <f aca="true" t="shared" si="9" ref="I145:J145">SUM(I119:I144)</f>
        <v>519.98</v>
      </c>
      <c r="J145" s="57">
        <f t="shared" si="9"/>
        <v>30104.18</v>
      </c>
    </row>
    <row r="146" spans="1:10" ht="15">
      <c r="A146" s="30"/>
      <c r="B146" s="29"/>
      <c r="C146" s="30"/>
      <c r="D146" s="30"/>
      <c r="E146" s="93"/>
      <c r="F146" s="93"/>
      <c r="G146" s="93"/>
      <c r="H146" s="56"/>
      <c r="I146" s="94"/>
      <c r="J146" s="94"/>
    </row>
    <row r="147" spans="2:10" ht="15">
      <c r="B147" s="42" t="s">
        <v>32</v>
      </c>
      <c r="C147" s="34"/>
      <c r="D147" s="34"/>
      <c r="E147" s="116" t="s">
        <v>16</v>
      </c>
      <c r="F147" s="117"/>
      <c r="G147" s="117"/>
      <c r="H147" s="118"/>
      <c r="I147" s="39">
        <f>I25</f>
        <v>72.48</v>
      </c>
      <c r="J147" s="39"/>
    </row>
    <row r="148" spans="2:10" ht="15">
      <c r="B148" s="33"/>
      <c r="C148" s="34"/>
      <c r="D148" s="34"/>
      <c r="E148" s="116" t="s">
        <v>24</v>
      </c>
      <c r="F148" s="117"/>
      <c r="G148" s="117"/>
      <c r="H148" s="118"/>
      <c r="I148" s="39">
        <f>I117+I26</f>
        <v>-447.5</v>
      </c>
      <c r="J148" s="18"/>
    </row>
    <row r="149" spans="2:10" ht="15">
      <c r="B149" s="33"/>
      <c r="C149" s="34"/>
      <c r="D149" s="34"/>
      <c r="E149" s="116" t="s">
        <v>25</v>
      </c>
      <c r="F149" s="117"/>
      <c r="G149" s="117"/>
      <c r="H149" s="118"/>
      <c r="I149" s="39">
        <f>I145+I27</f>
        <v>519.98</v>
      </c>
      <c r="J149" s="38"/>
    </row>
    <row r="150" spans="2:10" ht="15">
      <c r="B150" s="33"/>
      <c r="C150" s="34"/>
      <c r="D150" s="34"/>
      <c r="E150" s="116" t="s">
        <v>26</v>
      </c>
      <c r="F150" s="117"/>
      <c r="G150" s="117"/>
      <c r="H150" s="118"/>
      <c r="I150" s="39">
        <f>I148+I149</f>
        <v>72.48000000000002</v>
      </c>
      <c r="J150" s="38"/>
    </row>
    <row r="151" spans="2:10" ht="15">
      <c r="B151" s="33"/>
      <c r="C151" s="34"/>
      <c r="D151" s="34"/>
      <c r="E151" s="125" t="s">
        <v>27</v>
      </c>
      <c r="F151" s="126"/>
      <c r="G151" s="126"/>
      <c r="H151" s="127"/>
      <c r="I151" s="39">
        <f>I147-I150</f>
        <v>0</v>
      </c>
      <c r="J151" s="38"/>
    </row>
    <row r="152" spans="2:10" ht="15">
      <c r="B152" s="33"/>
      <c r="C152" s="34"/>
      <c r="D152" s="34"/>
      <c r="E152" s="125" t="s">
        <v>28</v>
      </c>
      <c r="F152" s="126"/>
      <c r="G152" s="126"/>
      <c r="H152" s="127"/>
      <c r="I152" s="39">
        <v>0</v>
      </c>
      <c r="J152" s="38"/>
    </row>
    <row r="153" spans="5:10" ht="15">
      <c r="E153" s="50" t="s">
        <v>29</v>
      </c>
      <c r="G153" s="33"/>
      <c r="H153" s="51">
        <v>43733</v>
      </c>
      <c r="J153" s="51">
        <v>43761</v>
      </c>
    </row>
    <row r="154" spans="2:10" ht="15">
      <c r="B154" s="42" t="s">
        <v>33</v>
      </c>
      <c r="C154" s="34"/>
      <c r="D154" s="34"/>
      <c r="E154" s="52" t="s">
        <v>30</v>
      </c>
      <c r="F154" s="43"/>
      <c r="G154" s="44"/>
      <c r="H154" s="53">
        <v>608821.23</v>
      </c>
      <c r="I154" s="39">
        <f>I147</f>
        <v>72.48</v>
      </c>
      <c r="J154" s="39">
        <f>H154+I154</f>
        <v>608893.71</v>
      </c>
    </row>
    <row r="155" spans="2:10" ht="15">
      <c r="B155" s="33"/>
      <c r="C155" s="34"/>
      <c r="D155" s="34"/>
      <c r="E155" s="45" t="s">
        <v>24</v>
      </c>
      <c r="F155" s="46"/>
      <c r="G155" s="37"/>
      <c r="H155" s="54">
        <v>389109.08</v>
      </c>
      <c r="I155" s="39">
        <f>I117+I26</f>
        <v>-447.5</v>
      </c>
      <c r="J155" s="38">
        <f>H155+I155</f>
        <v>388661.58</v>
      </c>
    </row>
    <row r="156" spans="2:10" ht="15">
      <c r="B156" s="33"/>
      <c r="C156" s="34"/>
      <c r="D156" s="34"/>
      <c r="E156" s="28" t="s">
        <v>25</v>
      </c>
      <c r="F156" s="33"/>
      <c r="G156" s="47"/>
      <c r="H156" s="54">
        <v>219712.15</v>
      </c>
      <c r="I156" s="39">
        <f>I145+I27</f>
        <v>519.98</v>
      </c>
      <c r="J156" s="38">
        <f>H156+I156</f>
        <v>220232.13</v>
      </c>
    </row>
    <row r="157" spans="2:10" ht="15">
      <c r="B157" s="51" t="s">
        <v>43</v>
      </c>
      <c r="E157" s="48" t="s">
        <v>41</v>
      </c>
      <c r="F157" s="46"/>
      <c r="G157" s="37"/>
      <c r="H157" s="39">
        <f>H155+H156</f>
        <v>608821.23</v>
      </c>
      <c r="I157" s="39">
        <f>SUM(I155:I156)</f>
        <v>72.48000000000002</v>
      </c>
      <c r="J157" s="39">
        <f>SUM(J155:J156)</f>
        <v>608893.71</v>
      </c>
    </row>
    <row r="158" spans="5:10" ht="15">
      <c r="E158" s="28" t="s">
        <v>19</v>
      </c>
      <c r="F158" s="33"/>
      <c r="G158" s="47"/>
      <c r="H158" s="38">
        <f>H154-H157</f>
        <v>0</v>
      </c>
      <c r="I158" s="39">
        <f>I154-I157</f>
        <v>0</v>
      </c>
      <c r="J158" s="38">
        <f>J154-J157</f>
        <v>0</v>
      </c>
    </row>
    <row r="159" spans="5:10" ht="15">
      <c r="E159" s="48" t="s">
        <v>31</v>
      </c>
      <c r="F159" s="46"/>
      <c r="G159" s="37"/>
      <c r="H159" s="55">
        <v>0</v>
      </c>
      <c r="I159" s="39">
        <v>0</v>
      </c>
      <c r="J159" s="39">
        <f>H159+I159</f>
        <v>0</v>
      </c>
    </row>
  </sheetData>
  <mergeCells count="41">
    <mergeCell ref="A9:A18"/>
    <mergeCell ref="B2:B3"/>
    <mergeCell ref="E2:E3"/>
    <mergeCell ref="F2:F3"/>
    <mergeCell ref="G2:G3"/>
    <mergeCell ref="A5:A8"/>
    <mergeCell ref="E25:G25"/>
    <mergeCell ref="E26:G26"/>
    <mergeCell ref="E27:G27"/>
    <mergeCell ref="E28:G28"/>
    <mergeCell ref="A30:A31"/>
    <mergeCell ref="A114:A116"/>
    <mergeCell ref="A134:A135"/>
    <mergeCell ref="A42:A44"/>
    <mergeCell ref="A19:A22"/>
    <mergeCell ref="A23:A24"/>
    <mergeCell ref="A32:A33"/>
    <mergeCell ref="A34:A35"/>
    <mergeCell ref="A36:A37"/>
    <mergeCell ref="A38:A41"/>
    <mergeCell ref="E151:H151"/>
    <mergeCell ref="E152:H152"/>
    <mergeCell ref="E147:H147"/>
    <mergeCell ref="A45:A46"/>
    <mergeCell ref="A47:A50"/>
    <mergeCell ref="A51:A62"/>
    <mergeCell ref="A63:A72"/>
    <mergeCell ref="A73:A78"/>
    <mergeCell ref="A79:A85"/>
    <mergeCell ref="A86:A87"/>
    <mergeCell ref="E117:G117"/>
    <mergeCell ref="A119:A122"/>
    <mergeCell ref="A123:A133"/>
    <mergeCell ref="E145:G145"/>
    <mergeCell ref="A88:A93"/>
    <mergeCell ref="A94:A113"/>
    <mergeCell ref="A136:A137"/>
    <mergeCell ref="A138:A144"/>
    <mergeCell ref="E148:H148"/>
    <mergeCell ref="E149:H149"/>
    <mergeCell ref="E150:H150"/>
  </mergeCells>
  <conditionalFormatting sqref="C25:D27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228">
    <cfRule type="expression" priority="13" dxfId="2" stopIfTrue="1">
      <formula>$J227="Z"</formula>
    </cfRule>
    <cfRule type="expression" priority="14" dxfId="1" stopIfTrue="1">
      <formula>$J227="T"</formula>
    </cfRule>
    <cfRule type="expression" priority="15" dxfId="0" stopIfTrue="1">
      <formula>$J227="Y"</formula>
    </cfRule>
  </conditionalFormatting>
  <conditionalFormatting sqref="H229">
    <cfRule type="expression" priority="10" dxfId="2" stopIfTrue="1">
      <formula>$J228="Z"</formula>
    </cfRule>
    <cfRule type="expression" priority="11" dxfId="1" stopIfTrue="1">
      <formula>$J228="T"</formula>
    </cfRule>
    <cfRule type="expression" priority="12" dxfId="0" stopIfTrue="1">
      <formula>$J228="Y"</formula>
    </cfRule>
  </conditionalFormatting>
  <conditionalFormatting sqref="H230">
    <cfRule type="expression" priority="7" dxfId="2" stopIfTrue="1">
      <formula>$J229="Z"</formula>
    </cfRule>
    <cfRule type="expression" priority="8" dxfId="1" stopIfTrue="1">
      <formula>$J229="T"</formula>
    </cfRule>
    <cfRule type="expression" priority="9" dxfId="0" stopIfTrue="1">
      <formula>$J229="Y"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154:H156">
    <cfRule type="expression" priority="1" dxfId="2" stopIfTrue="1">
      <formula>$J154="Z"</formula>
    </cfRule>
    <cfRule type="expression" priority="2" dxfId="1" stopIfTrue="1">
      <formula>$J154="T"</formula>
    </cfRule>
    <cfRule type="expression" priority="3" dxfId="0" stopIfTrue="1">
      <formula>$J154="Y"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2019-10-22T10:10:30Z</cp:lastPrinted>
  <dcterms:created xsi:type="dcterms:W3CDTF">2019-02-01T08:27:03Z</dcterms:created>
  <dcterms:modified xsi:type="dcterms:W3CDTF">2019-10-24T11:30:30Z</dcterms:modified>
  <cp:category/>
  <cp:version/>
  <cp:contentType/>
  <cp:contentStatus/>
</cp:coreProperties>
</file>