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14.4.2021" sheetId="3" r:id="rId1"/>
  </sheets>
  <calcPr calcId="145621"/>
</workbook>
</file>

<file path=xl/calcChain.xml><?xml version="1.0" encoding="utf-8"?>
<calcChain xmlns="http://schemas.openxmlformats.org/spreadsheetml/2006/main">
  <c r="J24" i="3" l="1"/>
  <c r="J23" i="3"/>
  <c r="I8" i="3" l="1"/>
  <c r="H8" i="3"/>
  <c r="I7" i="3"/>
  <c r="H7" i="3"/>
  <c r="J25" i="3"/>
  <c r="J22" i="3"/>
  <c r="I40" i="3"/>
  <c r="H40" i="3"/>
  <c r="J12" i="3"/>
  <c r="J21" i="3" l="1"/>
  <c r="J20" i="3"/>
  <c r="J18" i="3"/>
  <c r="J19" i="3"/>
  <c r="J17" i="3"/>
  <c r="J13" i="3"/>
  <c r="J14" i="3"/>
  <c r="J15" i="3"/>
  <c r="J16" i="3"/>
  <c r="J9" i="3" l="1"/>
  <c r="J47" i="3"/>
  <c r="J39" i="3"/>
  <c r="J37" i="3"/>
  <c r="J46" i="3"/>
  <c r="I53" i="3" l="1"/>
  <c r="H63" i="3"/>
  <c r="H64" i="3" s="1"/>
  <c r="I51" i="3"/>
  <c r="I58" i="3" s="1"/>
  <c r="I65" i="3" s="1"/>
  <c r="J65" i="3" s="1"/>
  <c r="J50" i="3"/>
  <c r="I48" i="3"/>
  <c r="H48" i="3"/>
  <c r="J38" i="3"/>
  <c r="J45" i="3"/>
  <c r="J44" i="3"/>
  <c r="J43" i="3"/>
  <c r="J42" i="3"/>
  <c r="J36" i="3"/>
  <c r="J35" i="3"/>
  <c r="J34" i="3"/>
  <c r="J33" i="3"/>
  <c r="J32" i="3"/>
  <c r="J31" i="3"/>
  <c r="J30" i="3"/>
  <c r="J29" i="3"/>
  <c r="J28" i="3"/>
  <c r="J27" i="3"/>
  <c r="J26" i="3"/>
  <c r="J6" i="3"/>
  <c r="J8" i="3" s="1"/>
  <c r="J5" i="3"/>
  <c r="J7" i="3" s="1"/>
  <c r="J40" i="3" l="1"/>
  <c r="J10" i="3"/>
  <c r="I61" i="3"/>
  <c r="J61" i="3" s="1"/>
  <c r="I54" i="3"/>
  <c r="H10" i="3"/>
  <c r="J48" i="3"/>
  <c r="I62" i="3"/>
  <c r="J62" i="3" s="1"/>
  <c r="I60" i="3"/>
  <c r="I55" i="3"/>
  <c r="I10" i="3"/>
  <c r="J63" i="3" l="1"/>
  <c r="I56" i="3"/>
  <c r="I57" i="3" s="1"/>
  <c r="I63" i="3"/>
  <c r="I64" i="3" s="1"/>
  <c r="J60" i="3"/>
  <c r="J64" i="3" l="1"/>
</calcChain>
</file>

<file path=xl/sharedStrings.xml><?xml version="1.0" encoding="utf-8"?>
<sst xmlns="http://schemas.openxmlformats.org/spreadsheetml/2006/main" count="138" uniqueCount="98">
  <si>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</si>
  <si>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</si>
  <si>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</si>
  <si>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</si>
  <si>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</si>
  <si>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</si>
  <si>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</si>
  <si>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</si>
  <si>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</si>
  <si>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</si>
  <si>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</si>
  <si>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</si>
  <si>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</si>
  <si>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</si>
  <si>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</si>
  <si>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</si>
  <si>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</si>
  <si>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</si>
  <si>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</si>
  <si>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</si>
  <si>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</si>
  <si>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</si>
  <si>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</si>
  <si>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</si>
  <si>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</si>
  <si>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</si>
  <si>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</si>
  <si>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</si>
  <si>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</si>
  <si>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</si>
  <si>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</si>
  <si>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</si>
  <si>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</si>
  <si>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</si>
  <si>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4.</t>
  </si>
  <si>
    <t>5.</t>
  </si>
  <si>
    <t>P= příjmy   V= výdaje   NZ= nově zařazeno do R2021</t>
  </si>
  <si>
    <t>Rekapitulace celkového rozpočtu města na rok 2021 včetně RO</t>
  </si>
  <si>
    <t>Otrokovice 14.4.2021</t>
  </si>
  <si>
    <t xml:space="preserve">Rozpočtové opatření č. 2/2021 - změna schváleného rozpočtu roku 2021 - duben  (údaje v tis. Kč) </t>
  </si>
  <si>
    <t>č. 2</t>
  </si>
  <si>
    <t>EKO Ošetření památných stromů v Otrokovicích dle us. RMO/31/5/21</t>
  </si>
  <si>
    <t>15091</t>
  </si>
  <si>
    <t>0170</t>
  </si>
  <si>
    <t>OMP Věcná břemena - přesun na pol. 5164 v rámci org.</t>
  </si>
  <si>
    <t>OMP Věcná břemena - úhrada Českým drahám a.s.</t>
  </si>
  <si>
    <t>8616</t>
  </si>
  <si>
    <t>0161</t>
  </si>
  <si>
    <t>6212</t>
  </si>
  <si>
    <t>NZ</t>
  </si>
  <si>
    <t>OMP Odstranění starých zátěží - přesun na novou org. 0371 Hlavní prohlídky komunikací</t>
  </si>
  <si>
    <t>OMP Odstranění starých zátěží - přesun na novou org. 6212 Suché poldry Hrabůvka</t>
  </si>
  <si>
    <t>OMP Suché poldry Hrabůvka - zavedení nové org. pro TBD nad vodním dílem</t>
  </si>
  <si>
    <t>0371</t>
  </si>
  <si>
    <t>PROV podlimitní tech. zhodnocení (instalace elektroměru ke kameře měs. dohl. systému)</t>
  </si>
  <si>
    <t>0518</t>
  </si>
  <si>
    <t>0788</t>
  </si>
  <si>
    <t>0736</t>
  </si>
  <si>
    <t>PROV přesun z nákupu služeb na podlimitní tech. zhodnocení (pol. 5123)</t>
  </si>
  <si>
    <t>OŠK Nein. dot. na činnost CzechBikers, IČ  26561981, dle us. RMO/27/7/21</t>
  </si>
  <si>
    <t>OŠK Nein. dot. na činnost SK ARNOLD CLUB, IČ 18559808, dle us. RMO/28/7/21</t>
  </si>
  <si>
    <t>ORM ROŠ opevnění břehů, přesun na org. 9334 Revitalizace ROŠ</t>
  </si>
  <si>
    <t>2303</t>
  </si>
  <si>
    <t>0128</t>
  </si>
  <si>
    <t>0171</t>
  </si>
  <si>
    <t>ORM Projekty nejbližších let - financování vybraných inv. akcí</t>
  </si>
  <si>
    <t>ORM Zvýšení kapacity parkoviště u polikliniky</t>
  </si>
  <si>
    <t>FZ OŠK MK podpora zdravého životního stylu</t>
  </si>
  <si>
    <t>FZ MP podpora zdravého životního stylu</t>
  </si>
  <si>
    <t>FZ Zastupitelé podpora zdravého životního stylu</t>
  </si>
  <si>
    <t>FZ VS podpora zdravého životního stylu</t>
  </si>
  <si>
    <t xml:space="preserve">FZ Stravenky </t>
  </si>
  <si>
    <t>FZ Peněžité rady</t>
  </si>
  <si>
    <t>FZ Věcné dary</t>
  </si>
  <si>
    <t>FZ Kytice</t>
  </si>
  <si>
    <t>0510</t>
  </si>
  <si>
    <t>Celkové výdaje (BV+I)</t>
  </si>
  <si>
    <t>FZ zvýšení fin. prostředků o zůstatek na b.ú. a úroky</t>
  </si>
  <si>
    <t>DSZO snížení fin. prostředků určených na úhradu účetní ztráty za r. 2020</t>
  </si>
  <si>
    <t>6.</t>
  </si>
  <si>
    <t>0528</t>
  </si>
  <si>
    <t>7.</t>
  </si>
  <si>
    <t>8.</t>
  </si>
  <si>
    <t>OMP Hlavní prohlídky komunikací - zavedení nové org. pro povinné prohlídky</t>
  </si>
  <si>
    <t>FZ Rozdělení položky dle us. č. RMO/32/5/21</t>
  </si>
  <si>
    <t>Pojistné události - oprava zastávek MHD</t>
  </si>
  <si>
    <t>Pojistné události - oprava dopr. značení</t>
  </si>
  <si>
    <t>OŠK MAP II. Zvýšení fin. prostředků na školení preventistů a výuku jazyků</t>
  </si>
  <si>
    <t>8219</t>
  </si>
  <si>
    <t>ORM Projekty nejbližších let - zvýšení fin. prostředků na poraden. a konzul. služby</t>
  </si>
  <si>
    <t>ORM Zvýšení fin. prostředků - přihlášení 2 akcí do Stavba roku 2020</t>
  </si>
  <si>
    <t>ORM Oprava lávek přes Dřevnici - přesun na org. 6215 Zvýšení kapacity u polikliniky</t>
  </si>
  <si>
    <t>ORM WIFI ZŠ Mánesova - zavedení nové org.</t>
  </si>
  <si>
    <t>ORM ROŠ zvýšení dostupnost - nové trasy pro pěší, přesun na org. 9334 Revital. ROŠ</t>
  </si>
  <si>
    <t>OŠK Dotace na kulturu - přesun na dotace na činn. dle us. RMO/27/7/21 a RMO/28/7/21</t>
  </si>
  <si>
    <t>EKO Předp. příjem dotace z Programu péče o krajinu na Ošetření památných stromů</t>
  </si>
  <si>
    <t>ORM Revitalizace ROŠ zvýšení fin. prostředků na dokončení akce</t>
  </si>
  <si>
    <t>Příloha k us. č. RMO/18/8/21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</si>
</sst>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102">
    <xf numFmtId="0" fontId="0" fillId="0" borderId="0" xfId="0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4" fontId="2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4" fontId="2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2" fillId="0" borderId="7" xfId="0" applyNumberFormat="1" applyFont="1" applyFill="1" applyBorder="1"/>
    <xf numFmtId="0" fontId="2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4" fontId="3" fillId="0" borderId="9" xfId="0" applyNumberFormat="1" applyFont="1" applyFill="1" applyBorder="1"/>
    <xf numFmtId="4" fontId="2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Border="1"/>
    <xf numFmtId="4" fontId="2" fillId="0" borderId="6" xfId="0" applyNumberFormat="1" applyFont="1" applyFill="1" applyBorder="1"/>
    <xf numFmtId="4" fontId="3" fillId="0" borderId="6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4" fontId="2" fillId="0" borderId="8" xfId="1" applyNumberFormat="1" applyFont="1" applyFill="1" applyBorder="1" applyAlignment="1" applyProtection="1"/>
    <xf numFmtId="0" fontId="3" fillId="0" borderId="12" xfId="0" applyFont="1" applyFill="1" applyBorder="1"/>
    <xf numFmtId="0" fontId="3" fillId="0" borderId="8" xfId="0" applyFont="1" applyFill="1" applyBorder="1"/>
    <xf numFmtId="4" fontId="3" fillId="0" borderId="8" xfId="1" applyNumberFormat="1" applyFont="1" applyFill="1" applyBorder="1" applyAlignment="1" applyProtection="1"/>
    <xf numFmtId="0" fontId="3" fillId="0" borderId="9" xfId="0" applyFont="1" applyFill="1" applyBorder="1"/>
    <xf numFmtId="14" fontId="3" fillId="0" borderId="0" xfId="0" applyNumberFormat="1" applyFont="1" applyFill="1"/>
    <xf numFmtId="0" fontId="2" fillId="0" borderId="12" xfId="0" applyFont="1" applyFill="1" applyBorder="1"/>
    <xf numFmtId="4" fontId="2" fillId="0" borderId="4" xfId="0" applyNumberFormat="1" applyFont="1" applyFill="1" applyBorder="1"/>
    <xf numFmtId="0" fontId="3" fillId="2" borderId="5" xfId="0" applyFont="1" applyFill="1" applyBorder="1"/>
    <xf numFmtId="0" fontId="2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5" fillId="2" borderId="5" xfId="0" applyFont="1" applyFill="1" applyBorder="1" applyAlignment="1">
      <alignment horizontal="left"/>
    </xf>
    <xf numFmtId="4" fontId="2" fillId="2" borderId="5" xfId="0" applyNumberFormat="1" applyFont="1" applyFill="1" applyBorder="1"/>
    <xf numFmtId="0" fontId="0" fillId="0" borderId="5" xfId="0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5" xfId="0" applyFont="1" applyFill="1" applyBorder="1"/>
    <xf numFmtId="4" fontId="2" fillId="4" borderId="5" xfId="0" applyNumberFormat="1" applyFont="1" applyFill="1" applyBorder="1"/>
    <xf numFmtId="14" fontId="9" fillId="0" borderId="0" xfId="0" applyNumberFormat="1" applyFont="1" applyFill="1" applyAlignment="1">
      <alignment horizontal="right"/>
    </xf>
    <xf numFmtId="0" fontId="9" fillId="0" borderId="0" xfId="0" applyFont="1" applyFill="1"/>
    <xf numFmtId="14" fontId="9" fillId="0" borderId="13" xfId="0" applyNumberFormat="1" applyFont="1" applyFill="1" applyBorder="1"/>
    <xf numFmtId="0" fontId="3" fillId="2" borderId="8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10" xfId="2"/>
    <cellStyle name="normální 2" xfId="3"/>
  </cellStyles>
  <dxfs count="30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zoomScale="110" zoomScaleNormal="110" workbookViewId="0">
      <selection activeCell="B19" sqref="B19"/>
    </sheetView>
  </sheetViews>
  <sheetFormatPr defaultRowHeight="15" x14ac:dyDescent="0.25"/>
  <cols>
    <col min="1" max="1" width="4" style="20" customWidth="1"/>
    <col min="2" max="2" width="74.85546875" style="20" customWidth="1"/>
    <col min="3" max="3" width="4.140625" style="20" customWidth="1"/>
    <col min="4" max="4" width="10.42578125" style="20" customWidth="1"/>
    <col min="5" max="5" width="6.7109375" style="20" customWidth="1"/>
    <col min="6" max="6" width="6.5703125" style="20" customWidth="1"/>
    <col min="7" max="7" width="7.28515625" style="20" customWidth="1"/>
    <col min="8" max="8" width="10.5703125" style="20" customWidth="1"/>
    <col min="9" max="9" width="9" style="20" customWidth="1"/>
    <col min="10" max="10" width="10.42578125" style="20" customWidth="1"/>
    <col min="11" max="16384" width="9.140625" style="20"/>
  </cols>
  <sheetData>
    <row r="1" spans="1:10" ht="12.95" customHeight="1" x14ac:dyDescent="0.25">
      <c r="A1" s="17" t="s">
        <v>39</v>
      </c>
      <c r="B1" s="18"/>
      <c r="C1" s="19"/>
      <c r="D1" s="19"/>
      <c r="E1" s="13"/>
      <c r="F1" s="13"/>
      <c r="G1" s="13"/>
      <c r="H1" s="18" t="s">
        <v>97</v>
      </c>
      <c r="I1" s="18"/>
      <c r="J1" s="17"/>
    </row>
    <row r="2" spans="1:10" ht="12.95" customHeight="1" x14ac:dyDescent="0.25">
      <c r="A2" s="71" t="s">
        <v>0</v>
      </c>
      <c r="B2" s="100" t="s">
        <v>1</v>
      </c>
      <c r="C2" s="71"/>
      <c r="D2" s="71" t="s">
        <v>2</v>
      </c>
      <c r="E2" s="100" t="s">
        <v>3</v>
      </c>
      <c r="F2" s="100" t="s">
        <v>4</v>
      </c>
      <c r="G2" s="100" t="s">
        <v>5</v>
      </c>
      <c r="H2" s="71" t="s">
        <v>6</v>
      </c>
      <c r="I2" s="71" t="s">
        <v>7</v>
      </c>
      <c r="J2" s="71" t="s">
        <v>8</v>
      </c>
    </row>
    <row r="3" spans="1:10" ht="12.95" customHeight="1" x14ac:dyDescent="0.25">
      <c r="A3" s="72" t="s">
        <v>9</v>
      </c>
      <c r="B3" s="101"/>
      <c r="C3" s="72"/>
      <c r="D3" s="72" t="s">
        <v>10</v>
      </c>
      <c r="E3" s="101"/>
      <c r="F3" s="101"/>
      <c r="G3" s="101"/>
      <c r="H3" s="72" t="s">
        <v>11</v>
      </c>
      <c r="I3" s="72" t="s">
        <v>40</v>
      </c>
      <c r="J3" s="72" t="s">
        <v>11</v>
      </c>
    </row>
    <row r="4" spans="1:10" ht="12.95" customHeight="1" x14ac:dyDescent="0.25">
      <c r="A4" s="21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 x14ac:dyDescent="0.25">
      <c r="A5" s="85" t="s">
        <v>13</v>
      </c>
      <c r="B5" s="61" t="s">
        <v>95</v>
      </c>
      <c r="C5" s="62" t="s">
        <v>49</v>
      </c>
      <c r="D5" s="63" t="s">
        <v>42</v>
      </c>
      <c r="E5" s="64"/>
      <c r="F5" s="64">
        <v>4116</v>
      </c>
      <c r="G5" s="63" t="s">
        <v>43</v>
      </c>
      <c r="H5" s="65">
        <v>0</v>
      </c>
      <c r="I5" s="66">
        <v>96.6</v>
      </c>
      <c r="J5" s="67">
        <f>H5+I5</f>
        <v>96.6</v>
      </c>
    </row>
    <row r="6" spans="1:10" ht="12.95" customHeight="1" x14ac:dyDescent="0.25">
      <c r="A6" s="85"/>
      <c r="B6" s="61" t="s">
        <v>41</v>
      </c>
      <c r="C6" s="62" t="s">
        <v>49</v>
      </c>
      <c r="D6" s="63" t="s">
        <v>42</v>
      </c>
      <c r="E6" s="64">
        <v>3745</v>
      </c>
      <c r="F6" s="64">
        <v>5169</v>
      </c>
      <c r="G6" s="63" t="s">
        <v>43</v>
      </c>
      <c r="H6" s="65">
        <v>0</v>
      </c>
      <c r="I6" s="66">
        <v>96.6</v>
      </c>
      <c r="J6" s="67">
        <f>H6+I6</f>
        <v>96.6</v>
      </c>
    </row>
    <row r="7" spans="1:10" ht="12.95" customHeight="1" x14ac:dyDescent="0.25">
      <c r="A7" s="22"/>
      <c r="B7" s="23"/>
      <c r="C7" s="24"/>
      <c r="D7" s="24"/>
      <c r="E7" s="81" t="s">
        <v>16</v>
      </c>
      <c r="F7" s="81"/>
      <c r="G7" s="81"/>
      <c r="H7" s="10">
        <f t="shared" ref="H7:J8" si="0">H5</f>
        <v>0</v>
      </c>
      <c r="I7" s="10">
        <f t="shared" si="0"/>
        <v>96.6</v>
      </c>
      <c r="J7" s="10">
        <f t="shared" si="0"/>
        <v>96.6</v>
      </c>
    </row>
    <row r="8" spans="1:10" ht="12.95" customHeight="1" x14ac:dyDescent="0.25">
      <c r="A8" s="22"/>
      <c r="B8" s="25" t="s">
        <v>36</v>
      </c>
      <c r="C8" s="24"/>
      <c r="D8" s="24"/>
      <c r="E8" s="82" t="s">
        <v>17</v>
      </c>
      <c r="F8" s="82"/>
      <c r="G8" s="82"/>
      <c r="H8" s="10">
        <f t="shared" si="0"/>
        <v>0</v>
      </c>
      <c r="I8" s="10">
        <f t="shared" si="0"/>
        <v>96.6</v>
      </c>
      <c r="J8" s="10">
        <f t="shared" si="0"/>
        <v>96.6</v>
      </c>
    </row>
    <row r="9" spans="1:10" ht="12.95" customHeight="1" x14ac:dyDescent="0.25">
      <c r="A9" s="22"/>
      <c r="B9" s="26"/>
      <c r="C9" s="24"/>
      <c r="D9" s="24"/>
      <c r="E9" s="82" t="s">
        <v>18</v>
      </c>
      <c r="F9" s="82"/>
      <c r="G9" s="82"/>
      <c r="H9" s="10">
        <v>0</v>
      </c>
      <c r="I9" s="10">
        <v>0</v>
      </c>
      <c r="J9" s="10">
        <f t="shared" ref="J9" si="1">H9+I9</f>
        <v>0</v>
      </c>
    </row>
    <row r="10" spans="1:10" ht="12.95" customHeight="1" x14ac:dyDescent="0.25">
      <c r="A10" s="27"/>
      <c r="B10" s="28"/>
      <c r="C10" s="29"/>
      <c r="D10" s="29"/>
      <c r="E10" s="82" t="s">
        <v>19</v>
      </c>
      <c r="F10" s="82"/>
      <c r="G10" s="82"/>
      <c r="H10" s="30">
        <f>H7-H8-H9</f>
        <v>0</v>
      </c>
      <c r="I10" s="30">
        <f>I7-I8-I9</f>
        <v>0</v>
      </c>
      <c r="J10" s="30">
        <f>J7-J8-J9</f>
        <v>0</v>
      </c>
    </row>
    <row r="11" spans="1:10" ht="12.95" customHeight="1" x14ac:dyDescent="0.25">
      <c r="A11" s="31" t="s">
        <v>20</v>
      </c>
      <c r="B11" s="28"/>
      <c r="C11" s="29"/>
      <c r="D11" s="29"/>
      <c r="E11" s="32"/>
      <c r="F11" s="28"/>
      <c r="G11" s="28"/>
      <c r="H11" s="33"/>
      <c r="I11" s="33"/>
      <c r="J11" s="34"/>
    </row>
    <row r="12" spans="1:10" ht="12.95" customHeight="1" x14ac:dyDescent="0.25">
      <c r="A12" s="83" t="s">
        <v>13</v>
      </c>
      <c r="B12" s="73" t="s">
        <v>77</v>
      </c>
      <c r="C12" s="4"/>
      <c r="D12" s="4"/>
      <c r="E12" s="4">
        <v>6171</v>
      </c>
      <c r="F12" s="4">
        <v>5169</v>
      </c>
      <c r="G12" s="7" t="s">
        <v>75</v>
      </c>
      <c r="H12" s="9">
        <v>2610.21</v>
      </c>
      <c r="I12" s="14">
        <v>339.21</v>
      </c>
      <c r="J12" s="12">
        <f t="shared" ref="J12:J25" si="2">H12+I12</f>
        <v>2949.42</v>
      </c>
    </row>
    <row r="13" spans="1:10" ht="12.95" customHeight="1" x14ac:dyDescent="0.25">
      <c r="A13" s="84"/>
      <c r="B13" s="55" t="s">
        <v>84</v>
      </c>
      <c r="C13" s="4"/>
      <c r="D13" s="4"/>
      <c r="E13" s="4">
        <v>6171</v>
      </c>
      <c r="F13" s="4">
        <v>5169</v>
      </c>
      <c r="G13" s="7" t="s">
        <v>75</v>
      </c>
      <c r="H13" s="9">
        <v>2949.42</v>
      </c>
      <c r="I13" s="14">
        <v>-2846.28</v>
      </c>
      <c r="J13" s="12">
        <f t="shared" si="2"/>
        <v>103.13999999999987</v>
      </c>
    </row>
    <row r="14" spans="1:10" ht="12.95" customHeight="1" x14ac:dyDescent="0.25">
      <c r="A14" s="84"/>
      <c r="B14" s="78" t="s">
        <v>67</v>
      </c>
      <c r="C14" s="62" t="s">
        <v>49</v>
      </c>
      <c r="D14" s="64"/>
      <c r="E14" s="64">
        <v>3314</v>
      </c>
      <c r="F14" s="64">
        <v>5499</v>
      </c>
      <c r="G14" s="63" t="s">
        <v>75</v>
      </c>
      <c r="H14" s="67">
        <v>0</v>
      </c>
      <c r="I14" s="69">
        <v>42.38</v>
      </c>
      <c r="J14" s="65">
        <f t="shared" si="2"/>
        <v>42.38</v>
      </c>
    </row>
    <row r="15" spans="1:10" ht="12.95" customHeight="1" x14ac:dyDescent="0.25">
      <c r="A15" s="84"/>
      <c r="B15" s="78" t="s">
        <v>68</v>
      </c>
      <c r="C15" s="62" t="s">
        <v>49</v>
      </c>
      <c r="D15" s="64"/>
      <c r="E15" s="64">
        <v>5311</v>
      </c>
      <c r="F15" s="64">
        <v>5499</v>
      </c>
      <c r="G15" s="63" t="s">
        <v>75</v>
      </c>
      <c r="H15" s="67">
        <v>0</v>
      </c>
      <c r="I15" s="69">
        <v>218.46</v>
      </c>
      <c r="J15" s="65">
        <f t="shared" si="2"/>
        <v>218.46</v>
      </c>
    </row>
    <row r="16" spans="1:10" ht="12.95" customHeight="1" x14ac:dyDescent="0.25">
      <c r="A16" s="84"/>
      <c r="B16" s="78" t="s">
        <v>69</v>
      </c>
      <c r="C16" s="62" t="s">
        <v>49</v>
      </c>
      <c r="D16" s="64"/>
      <c r="E16" s="64">
        <v>6112</v>
      </c>
      <c r="F16" s="64">
        <v>5499</v>
      </c>
      <c r="G16" s="63" t="s">
        <v>75</v>
      </c>
      <c r="H16" s="67">
        <v>0</v>
      </c>
      <c r="I16" s="69">
        <v>9</v>
      </c>
      <c r="J16" s="65">
        <f t="shared" si="2"/>
        <v>9</v>
      </c>
    </row>
    <row r="17" spans="1:10" ht="12.95" customHeight="1" x14ac:dyDescent="0.25">
      <c r="A17" s="84"/>
      <c r="B17" s="78" t="s">
        <v>70</v>
      </c>
      <c r="C17" s="62" t="s">
        <v>49</v>
      </c>
      <c r="D17" s="64"/>
      <c r="E17" s="64">
        <v>6171</v>
      </c>
      <c r="F17" s="64">
        <v>5499</v>
      </c>
      <c r="G17" s="63" t="s">
        <v>75</v>
      </c>
      <c r="H17" s="67">
        <v>0</v>
      </c>
      <c r="I17" s="69">
        <v>1494.16</v>
      </c>
      <c r="J17" s="65">
        <f t="shared" si="2"/>
        <v>1494.16</v>
      </c>
    </row>
    <row r="18" spans="1:10" ht="12.95" customHeight="1" x14ac:dyDescent="0.25">
      <c r="A18" s="84"/>
      <c r="B18" s="78" t="s">
        <v>71</v>
      </c>
      <c r="C18" s="62" t="s">
        <v>49</v>
      </c>
      <c r="D18" s="64"/>
      <c r="E18" s="64">
        <v>6171</v>
      </c>
      <c r="F18" s="64">
        <v>5192</v>
      </c>
      <c r="G18" s="63" t="s">
        <v>75</v>
      </c>
      <c r="H18" s="67">
        <v>0</v>
      </c>
      <c r="I18" s="69">
        <v>912.28</v>
      </c>
      <c r="J18" s="65">
        <f t="shared" si="2"/>
        <v>912.28</v>
      </c>
    </row>
    <row r="19" spans="1:10" ht="12.95" customHeight="1" x14ac:dyDescent="0.25">
      <c r="A19" s="84"/>
      <c r="B19" s="78" t="s">
        <v>72</v>
      </c>
      <c r="C19" s="62" t="s">
        <v>49</v>
      </c>
      <c r="D19" s="64"/>
      <c r="E19" s="64">
        <v>6171</v>
      </c>
      <c r="F19" s="64">
        <v>5499</v>
      </c>
      <c r="G19" s="63" t="s">
        <v>75</v>
      </c>
      <c r="H19" s="67">
        <v>1494.16</v>
      </c>
      <c r="I19" s="69">
        <v>36</v>
      </c>
      <c r="J19" s="65">
        <f t="shared" si="2"/>
        <v>1530.16</v>
      </c>
    </row>
    <row r="20" spans="1:10" ht="12.95" customHeight="1" x14ac:dyDescent="0.25">
      <c r="A20" s="84"/>
      <c r="B20" s="78" t="s">
        <v>73</v>
      </c>
      <c r="C20" s="62" t="s">
        <v>49</v>
      </c>
      <c r="D20" s="64"/>
      <c r="E20" s="64">
        <v>6171</v>
      </c>
      <c r="F20" s="64">
        <v>5194</v>
      </c>
      <c r="G20" s="63" t="s">
        <v>75</v>
      </c>
      <c r="H20" s="67">
        <v>0</v>
      </c>
      <c r="I20" s="69">
        <v>120</v>
      </c>
      <c r="J20" s="65">
        <f t="shared" si="2"/>
        <v>120</v>
      </c>
    </row>
    <row r="21" spans="1:10" ht="12.95" customHeight="1" x14ac:dyDescent="0.25">
      <c r="A21" s="84"/>
      <c r="B21" s="78" t="s">
        <v>74</v>
      </c>
      <c r="C21" s="62" t="s">
        <v>49</v>
      </c>
      <c r="D21" s="64"/>
      <c r="E21" s="64">
        <v>6171</v>
      </c>
      <c r="F21" s="64">
        <v>5139</v>
      </c>
      <c r="G21" s="63" t="s">
        <v>75</v>
      </c>
      <c r="H21" s="67">
        <v>0</v>
      </c>
      <c r="I21" s="69">
        <v>4</v>
      </c>
      <c r="J21" s="65">
        <f t="shared" si="2"/>
        <v>4</v>
      </c>
    </row>
    <row r="22" spans="1:10" ht="12.95" customHeight="1" x14ac:dyDescent="0.25">
      <c r="A22" s="80" t="s">
        <v>14</v>
      </c>
      <c r="B22" s="55" t="s">
        <v>78</v>
      </c>
      <c r="C22" s="4"/>
      <c r="D22" s="4"/>
      <c r="E22" s="4">
        <v>2295</v>
      </c>
      <c r="F22" s="4">
        <v>5193</v>
      </c>
      <c r="G22" s="7"/>
      <c r="H22" s="9">
        <v>23252</v>
      </c>
      <c r="I22" s="74">
        <v>-504.92</v>
      </c>
      <c r="J22" s="12">
        <f t="shared" si="2"/>
        <v>22747.08</v>
      </c>
    </row>
    <row r="23" spans="1:10" ht="12.95" customHeight="1" x14ac:dyDescent="0.25">
      <c r="A23" s="85" t="s">
        <v>15</v>
      </c>
      <c r="B23" s="78" t="s">
        <v>85</v>
      </c>
      <c r="C23" s="62" t="s">
        <v>49</v>
      </c>
      <c r="D23" s="64"/>
      <c r="E23" s="64">
        <v>2221</v>
      </c>
      <c r="F23" s="64">
        <v>5171</v>
      </c>
      <c r="G23" s="63" t="s">
        <v>80</v>
      </c>
      <c r="H23" s="67">
        <v>0</v>
      </c>
      <c r="I23" s="69">
        <v>35.71</v>
      </c>
      <c r="J23" s="65">
        <f t="shared" si="2"/>
        <v>35.71</v>
      </c>
    </row>
    <row r="24" spans="1:10" ht="12.95" customHeight="1" x14ac:dyDescent="0.25">
      <c r="A24" s="85"/>
      <c r="B24" s="78" t="s">
        <v>86</v>
      </c>
      <c r="C24" s="62" t="s">
        <v>49</v>
      </c>
      <c r="D24" s="64"/>
      <c r="E24" s="64">
        <v>2229</v>
      </c>
      <c r="F24" s="64">
        <v>5171</v>
      </c>
      <c r="G24" s="63" t="s">
        <v>80</v>
      </c>
      <c r="H24" s="67">
        <v>0</v>
      </c>
      <c r="I24" s="69">
        <v>40</v>
      </c>
      <c r="J24" s="65">
        <f t="shared" si="2"/>
        <v>40</v>
      </c>
    </row>
    <row r="25" spans="1:10" ht="12.95" customHeight="1" x14ac:dyDescent="0.25">
      <c r="A25" s="79" t="s">
        <v>34</v>
      </c>
      <c r="B25" s="55" t="s">
        <v>87</v>
      </c>
      <c r="C25" s="4"/>
      <c r="D25" s="4">
        <v>103533063</v>
      </c>
      <c r="E25" s="4">
        <v>3113</v>
      </c>
      <c r="F25" s="4">
        <v>5169</v>
      </c>
      <c r="G25" s="7" t="s">
        <v>88</v>
      </c>
      <c r="H25" s="9">
        <v>764</v>
      </c>
      <c r="I25" s="74">
        <v>100</v>
      </c>
      <c r="J25" s="12">
        <f t="shared" si="2"/>
        <v>864</v>
      </c>
    </row>
    <row r="26" spans="1:10" ht="12.95" customHeight="1" x14ac:dyDescent="0.25">
      <c r="A26" s="85" t="s">
        <v>35</v>
      </c>
      <c r="B26" s="11" t="s">
        <v>44</v>
      </c>
      <c r="C26" s="6"/>
      <c r="D26" s="4"/>
      <c r="E26" s="4">
        <v>2219</v>
      </c>
      <c r="F26" s="4">
        <v>5169</v>
      </c>
      <c r="G26" s="7" t="s">
        <v>46</v>
      </c>
      <c r="H26" s="9">
        <v>220</v>
      </c>
      <c r="I26" s="14">
        <v>-15</v>
      </c>
      <c r="J26" s="9">
        <f>H26+I26</f>
        <v>205</v>
      </c>
    </row>
    <row r="27" spans="1:10" ht="12.95" customHeight="1" x14ac:dyDescent="0.25">
      <c r="A27" s="85"/>
      <c r="B27" s="11" t="s">
        <v>45</v>
      </c>
      <c r="C27" s="6"/>
      <c r="D27" s="5"/>
      <c r="E27" s="4">
        <v>2219</v>
      </c>
      <c r="F27" s="4">
        <v>5164</v>
      </c>
      <c r="G27" s="7" t="s">
        <v>46</v>
      </c>
      <c r="H27" s="9">
        <v>10</v>
      </c>
      <c r="I27" s="14">
        <v>15</v>
      </c>
      <c r="J27" s="9">
        <f t="shared" ref="J27:J36" si="3">H27+I27</f>
        <v>25</v>
      </c>
    </row>
    <row r="28" spans="1:10" ht="12.95" customHeight="1" x14ac:dyDescent="0.25">
      <c r="A28" s="85"/>
      <c r="B28" s="5" t="s">
        <v>51</v>
      </c>
      <c r="C28" s="13"/>
      <c r="D28" s="4"/>
      <c r="E28" s="4">
        <v>3639</v>
      </c>
      <c r="F28" s="4">
        <v>5171</v>
      </c>
      <c r="G28" s="7" t="s">
        <v>47</v>
      </c>
      <c r="H28" s="12">
        <v>750</v>
      </c>
      <c r="I28" s="14">
        <v>-30</v>
      </c>
      <c r="J28" s="9">
        <f t="shared" si="3"/>
        <v>720</v>
      </c>
    </row>
    <row r="29" spans="1:10" ht="12.95" customHeight="1" x14ac:dyDescent="0.25">
      <c r="A29" s="85"/>
      <c r="B29" s="68" t="s">
        <v>52</v>
      </c>
      <c r="C29" s="62" t="s">
        <v>49</v>
      </c>
      <c r="D29" s="64"/>
      <c r="E29" s="64">
        <v>3744</v>
      </c>
      <c r="F29" s="64">
        <v>5169</v>
      </c>
      <c r="G29" s="63" t="s">
        <v>48</v>
      </c>
      <c r="H29" s="67">
        <v>0</v>
      </c>
      <c r="I29" s="69">
        <v>30</v>
      </c>
      <c r="J29" s="67">
        <f t="shared" si="3"/>
        <v>30</v>
      </c>
    </row>
    <row r="30" spans="1:10" ht="12.95" customHeight="1" x14ac:dyDescent="0.25">
      <c r="A30" s="85"/>
      <c r="B30" s="5" t="s">
        <v>50</v>
      </c>
      <c r="C30" s="6"/>
      <c r="D30" s="4"/>
      <c r="E30" s="4">
        <v>3639</v>
      </c>
      <c r="F30" s="4">
        <v>5171</v>
      </c>
      <c r="G30" s="7" t="s">
        <v>47</v>
      </c>
      <c r="H30" s="9">
        <v>720</v>
      </c>
      <c r="I30" s="14">
        <v>-130</v>
      </c>
      <c r="J30" s="9">
        <f t="shared" si="3"/>
        <v>590</v>
      </c>
    </row>
    <row r="31" spans="1:10" ht="12.95" customHeight="1" x14ac:dyDescent="0.25">
      <c r="A31" s="85"/>
      <c r="B31" s="68" t="s">
        <v>83</v>
      </c>
      <c r="C31" s="62" t="s">
        <v>49</v>
      </c>
      <c r="D31" s="64"/>
      <c r="E31" s="64">
        <v>2212</v>
      </c>
      <c r="F31" s="64">
        <v>5169</v>
      </c>
      <c r="G31" s="63" t="s">
        <v>53</v>
      </c>
      <c r="H31" s="65">
        <v>0</v>
      </c>
      <c r="I31" s="69">
        <v>130</v>
      </c>
      <c r="J31" s="67">
        <f t="shared" si="3"/>
        <v>130</v>
      </c>
    </row>
    <row r="32" spans="1:10" ht="12.95" customHeight="1" x14ac:dyDescent="0.25">
      <c r="A32" s="85" t="s">
        <v>79</v>
      </c>
      <c r="B32" s="11" t="s">
        <v>58</v>
      </c>
      <c r="C32" s="6"/>
      <c r="D32" s="5"/>
      <c r="E32" s="4">
        <v>6171</v>
      </c>
      <c r="F32" s="4">
        <v>5169</v>
      </c>
      <c r="G32" s="7"/>
      <c r="H32" s="9">
        <v>3314.57</v>
      </c>
      <c r="I32" s="14">
        <v>-4.5</v>
      </c>
      <c r="J32" s="9">
        <f t="shared" si="3"/>
        <v>3310.07</v>
      </c>
    </row>
    <row r="33" spans="1:10" ht="12.95" customHeight="1" x14ac:dyDescent="0.25">
      <c r="A33" s="85"/>
      <c r="B33" s="68" t="s">
        <v>54</v>
      </c>
      <c r="C33" s="62" t="s">
        <v>49</v>
      </c>
      <c r="D33" s="61"/>
      <c r="E33" s="64">
        <v>6171</v>
      </c>
      <c r="F33" s="64">
        <v>5123</v>
      </c>
      <c r="G33" s="63"/>
      <c r="H33" s="65">
        <v>0</v>
      </c>
      <c r="I33" s="69">
        <v>4.5</v>
      </c>
      <c r="J33" s="67">
        <f t="shared" si="3"/>
        <v>4.5</v>
      </c>
    </row>
    <row r="34" spans="1:10" ht="12.95" customHeight="1" x14ac:dyDescent="0.25">
      <c r="A34" s="83" t="s">
        <v>81</v>
      </c>
      <c r="B34" s="11" t="s">
        <v>94</v>
      </c>
      <c r="C34" s="6"/>
      <c r="D34" s="5"/>
      <c r="E34" s="4">
        <v>3392</v>
      </c>
      <c r="F34" s="4">
        <v>5222</v>
      </c>
      <c r="G34" s="7" t="s">
        <v>55</v>
      </c>
      <c r="H34" s="9">
        <v>160.65</v>
      </c>
      <c r="I34" s="14">
        <v>-25</v>
      </c>
      <c r="J34" s="9">
        <f t="shared" si="3"/>
        <v>135.65</v>
      </c>
    </row>
    <row r="35" spans="1:10" ht="12.95" customHeight="1" x14ac:dyDescent="0.25">
      <c r="A35" s="84"/>
      <c r="B35" s="68" t="s">
        <v>59</v>
      </c>
      <c r="C35" s="62" t="s">
        <v>49</v>
      </c>
      <c r="D35" s="61"/>
      <c r="E35" s="64">
        <v>3419</v>
      </c>
      <c r="F35" s="64">
        <v>5222</v>
      </c>
      <c r="G35" s="63" t="s">
        <v>56</v>
      </c>
      <c r="H35" s="67">
        <v>0</v>
      </c>
      <c r="I35" s="69">
        <v>10</v>
      </c>
      <c r="J35" s="67">
        <f t="shared" si="3"/>
        <v>10</v>
      </c>
    </row>
    <row r="36" spans="1:10" ht="12.95" customHeight="1" x14ac:dyDescent="0.25">
      <c r="A36" s="84"/>
      <c r="B36" s="68" t="s">
        <v>60</v>
      </c>
      <c r="C36" s="62" t="s">
        <v>49</v>
      </c>
      <c r="D36" s="61"/>
      <c r="E36" s="64">
        <v>3419</v>
      </c>
      <c r="F36" s="64">
        <v>5222</v>
      </c>
      <c r="G36" s="63" t="s">
        <v>57</v>
      </c>
      <c r="H36" s="65">
        <v>0</v>
      </c>
      <c r="I36" s="69">
        <v>15</v>
      </c>
      <c r="J36" s="67">
        <f t="shared" si="3"/>
        <v>15</v>
      </c>
    </row>
    <row r="37" spans="1:10" ht="12.95" customHeight="1" x14ac:dyDescent="0.25">
      <c r="A37" s="83" t="s">
        <v>82</v>
      </c>
      <c r="B37" s="5" t="s">
        <v>89</v>
      </c>
      <c r="C37" s="6"/>
      <c r="D37" s="4"/>
      <c r="E37" s="4">
        <v>3639</v>
      </c>
      <c r="F37" s="4">
        <v>5166</v>
      </c>
      <c r="G37" s="7" t="s">
        <v>63</v>
      </c>
      <c r="H37" s="9">
        <v>50</v>
      </c>
      <c r="I37" s="14">
        <v>14</v>
      </c>
      <c r="J37" s="9">
        <f>H37+I37</f>
        <v>64</v>
      </c>
    </row>
    <row r="38" spans="1:10" ht="12.95" customHeight="1" x14ac:dyDescent="0.25">
      <c r="A38" s="84"/>
      <c r="B38" s="5" t="s">
        <v>90</v>
      </c>
      <c r="C38" s="6"/>
      <c r="D38" s="4"/>
      <c r="E38" s="4">
        <v>2121</v>
      </c>
      <c r="F38" s="4">
        <v>5169</v>
      </c>
      <c r="G38" s="4"/>
      <c r="H38" s="9">
        <v>20</v>
      </c>
      <c r="I38" s="14">
        <v>2</v>
      </c>
      <c r="J38" s="9">
        <f>H38+I38</f>
        <v>22</v>
      </c>
    </row>
    <row r="39" spans="1:10" ht="12.95" customHeight="1" x14ac:dyDescent="0.25">
      <c r="A39" s="89"/>
      <c r="B39" s="5" t="s">
        <v>91</v>
      </c>
      <c r="C39" s="70"/>
      <c r="D39" s="70"/>
      <c r="E39" s="4">
        <v>2219</v>
      </c>
      <c r="F39" s="4">
        <v>5171</v>
      </c>
      <c r="G39" s="4">
        <v>6126</v>
      </c>
      <c r="H39" s="9">
        <v>3600</v>
      </c>
      <c r="I39" s="14">
        <v>-250</v>
      </c>
      <c r="J39" s="9">
        <f>H39+I39</f>
        <v>3350</v>
      </c>
    </row>
    <row r="40" spans="1:10" ht="12.95" customHeight="1" x14ac:dyDescent="0.25">
      <c r="A40" s="27"/>
      <c r="B40" s="28"/>
      <c r="C40" s="29"/>
      <c r="D40" s="29"/>
      <c r="E40" s="93" t="s">
        <v>21</v>
      </c>
      <c r="F40" s="94"/>
      <c r="G40" s="95"/>
      <c r="H40" s="30">
        <f>SUM(H12:H39)</f>
        <v>39915.01</v>
      </c>
      <c r="I40" s="30">
        <f>SUM(I12:I39)</f>
        <v>-233.99999999999997</v>
      </c>
      <c r="J40" s="30">
        <f>SUM(J12:J39)</f>
        <v>39681.01</v>
      </c>
    </row>
    <row r="41" spans="1:10" ht="12.95" customHeight="1" x14ac:dyDescent="0.25">
      <c r="A41" s="35" t="s">
        <v>22</v>
      </c>
      <c r="B41" s="28"/>
      <c r="C41" s="29"/>
      <c r="D41" s="29"/>
      <c r="E41" s="32"/>
      <c r="F41" s="28"/>
      <c r="G41" s="28"/>
      <c r="H41" s="33"/>
      <c r="I41" s="33"/>
      <c r="J41" s="36"/>
    </row>
    <row r="42" spans="1:10" ht="12.95" customHeight="1" x14ac:dyDescent="0.25">
      <c r="A42" s="83" t="s">
        <v>13</v>
      </c>
      <c r="B42" s="5" t="s">
        <v>61</v>
      </c>
      <c r="C42" s="4"/>
      <c r="D42" s="4"/>
      <c r="E42" s="4">
        <v>3429</v>
      </c>
      <c r="F42" s="4">
        <v>6121</v>
      </c>
      <c r="G42" s="7" t="s">
        <v>62</v>
      </c>
      <c r="H42" s="9">
        <v>5800</v>
      </c>
      <c r="I42" s="14">
        <v>-5775</v>
      </c>
      <c r="J42" s="9">
        <f>H42+I42</f>
        <v>25</v>
      </c>
    </row>
    <row r="43" spans="1:10" ht="12.95" customHeight="1" x14ac:dyDescent="0.25">
      <c r="A43" s="84"/>
      <c r="B43" s="5" t="s">
        <v>93</v>
      </c>
      <c r="C43" s="6"/>
      <c r="D43" s="4"/>
      <c r="E43" s="4">
        <v>3429</v>
      </c>
      <c r="F43" s="4">
        <v>6121</v>
      </c>
      <c r="G43" s="4">
        <v>2304</v>
      </c>
      <c r="H43" s="9">
        <v>800</v>
      </c>
      <c r="I43" s="14">
        <v>-766</v>
      </c>
      <c r="J43" s="9">
        <f t="shared" ref="J43:J47" si="4">H43+I43</f>
        <v>34</v>
      </c>
    </row>
    <row r="44" spans="1:10" ht="12.95" customHeight="1" x14ac:dyDescent="0.25">
      <c r="A44" s="84"/>
      <c r="B44" s="5" t="s">
        <v>96</v>
      </c>
      <c r="C44" s="6"/>
      <c r="D44" s="4"/>
      <c r="E44" s="4">
        <v>3429</v>
      </c>
      <c r="F44" s="4">
        <v>6121</v>
      </c>
      <c r="G44" s="4">
        <v>9334</v>
      </c>
      <c r="H44" s="9">
        <v>1000</v>
      </c>
      <c r="I44" s="14">
        <v>6541</v>
      </c>
      <c r="J44" s="9">
        <f t="shared" si="4"/>
        <v>7541</v>
      </c>
    </row>
    <row r="45" spans="1:10" ht="12.95" customHeight="1" x14ac:dyDescent="0.25">
      <c r="A45" s="84"/>
      <c r="B45" s="5" t="s">
        <v>65</v>
      </c>
      <c r="C45" s="6"/>
      <c r="D45" s="4"/>
      <c r="E45" s="4">
        <v>3639</v>
      </c>
      <c r="F45" s="4">
        <v>6121</v>
      </c>
      <c r="G45" s="7" t="s">
        <v>63</v>
      </c>
      <c r="H45" s="9">
        <v>474</v>
      </c>
      <c r="I45" s="14">
        <v>-58.5</v>
      </c>
      <c r="J45" s="9">
        <f t="shared" si="4"/>
        <v>415.5</v>
      </c>
    </row>
    <row r="46" spans="1:10" ht="12.95" customHeight="1" x14ac:dyDescent="0.25">
      <c r="A46" s="84"/>
      <c r="B46" s="61" t="s">
        <v>92</v>
      </c>
      <c r="C46" s="62" t="s">
        <v>49</v>
      </c>
      <c r="D46" s="64"/>
      <c r="E46" s="64">
        <v>3113</v>
      </c>
      <c r="F46" s="64">
        <v>6121</v>
      </c>
      <c r="G46" s="63" t="s">
        <v>64</v>
      </c>
      <c r="H46" s="67">
        <v>0</v>
      </c>
      <c r="I46" s="69">
        <v>42.5</v>
      </c>
      <c r="J46" s="67">
        <f t="shared" si="4"/>
        <v>42.5</v>
      </c>
    </row>
    <row r="47" spans="1:10" ht="12.95" customHeight="1" x14ac:dyDescent="0.25">
      <c r="A47" s="89"/>
      <c r="B47" s="5" t="s">
        <v>66</v>
      </c>
      <c r="C47" s="70"/>
      <c r="D47" s="70"/>
      <c r="E47" s="4">
        <v>2219</v>
      </c>
      <c r="F47" s="4">
        <v>6121</v>
      </c>
      <c r="G47" s="4">
        <v>6215</v>
      </c>
      <c r="H47" s="9">
        <v>4500</v>
      </c>
      <c r="I47" s="14">
        <v>250</v>
      </c>
      <c r="J47" s="9">
        <f t="shared" si="4"/>
        <v>4750</v>
      </c>
    </row>
    <row r="48" spans="1:10" ht="12.95" customHeight="1" x14ac:dyDescent="0.25">
      <c r="A48" s="29"/>
      <c r="B48" s="28"/>
      <c r="C48" s="29"/>
      <c r="D48" s="29"/>
      <c r="E48" s="96" t="s">
        <v>23</v>
      </c>
      <c r="F48" s="96"/>
      <c r="G48" s="96"/>
      <c r="H48" s="37">
        <f>SUM(H42:H47)</f>
        <v>12574</v>
      </c>
      <c r="I48" s="37">
        <f>SUM(I42:I47)</f>
        <v>234</v>
      </c>
      <c r="J48" s="37">
        <f>SUM(J42:J47)</f>
        <v>12808</v>
      </c>
    </row>
    <row r="49" spans="1:10" ht="12.95" customHeight="1" x14ac:dyDescent="0.25">
      <c r="A49" s="26" t="s">
        <v>32</v>
      </c>
      <c r="B49" s="28"/>
      <c r="C49" s="29"/>
      <c r="D49" s="29"/>
      <c r="E49" s="38"/>
      <c r="F49" s="38"/>
      <c r="G49" s="38"/>
      <c r="H49" s="39"/>
      <c r="I49" s="40"/>
      <c r="J49" s="39"/>
    </row>
    <row r="50" spans="1:10" ht="12.95" customHeight="1" x14ac:dyDescent="0.25">
      <c r="A50" s="16" t="s">
        <v>13</v>
      </c>
      <c r="B50" s="5"/>
      <c r="C50" s="4"/>
      <c r="D50" s="4"/>
      <c r="E50" s="15"/>
      <c r="F50" s="15"/>
      <c r="G50" s="15"/>
      <c r="H50" s="12">
        <v>0</v>
      </c>
      <c r="I50" s="8">
        <v>0</v>
      </c>
      <c r="J50" s="12">
        <f>H50+I50</f>
        <v>0</v>
      </c>
    </row>
    <row r="51" spans="1:10" ht="12.95" customHeight="1" x14ac:dyDescent="0.25">
      <c r="A51" s="29"/>
      <c r="B51" s="28"/>
      <c r="C51" s="29"/>
      <c r="D51" s="29"/>
      <c r="E51" s="97" t="s">
        <v>33</v>
      </c>
      <c r="F51" s="98"/>
      <c r="G51" s="99"/>
      <c r="H51" s="41">
        <v>0</v>
      </c>
      <c r="I51" s="8">
        <f>SUM(I50:I50)</f>
        <v>0</v>
      </c>
      <c r="J51" s="42">
        <v>0</v>
      </c>
    </row>
    <row r="52" spans="1:10" ht="12.95" customHeight="1" x14ac:dyDescent="0.25">
      <c r="A52" s="29"/>
      <c r="B52" s="28"/>
      <c r="C52" s="29"/>
      <c r="D52" s="29"/>
      <c r="E52" s="32"/>
      <c r="F52" s="32"/>
      <c r="G52" s="43"/>
      <c r="H52" s="41"/>
      <c r="I52" s="44"/>
      <c r="J52" s="39"/>
    </row>
    <row r="53" spans="1:10" ht="12.95" customHeight="1" x14ac:dyDescent="0.25">
      <c r="A53" s="13"/>
      <c r="B53" s="45" t="s">
        <v>31</v>
      </c>
      <c r="C53" s="29"/>
      <c r="D53" s="29"/>
      <c r="E53" s="90" t="s">
        <v>16</v>
      </c>
      <c r="F53" s="91"/>
      <c r="G53" s="91"/>
      <c r="H53" s="92"/>
      <c r="I53" s="14">
        <f>I7</f>
        <v>96.6</v>
      </c>
      <c r="J53" s="46"/>
    </row>
    <row r="54" spans="1:10" ht="12.95" customHeight="1" x14ac:dyDescent="0.25">
      <c r="A54" s="13"/>
      <c r="B54" s="28"/>
      <c r="C54" s="29"/>
      <c r="D54" s="29"/>
      <c r="E54" s="90" t="s">
        <v>24</v>
      </c>
      <c r="F54" s="91"/>
      <c r="G54" s="91"/>
      <c r="H54" s="92"/>
      <c r="I54" s="14">
        <f>I40+I8</f>
        <v>-137.39999999999998</v>
      </c>
      <c r="J54" s="27"/>
    </row>
    <row r="55" spans="1:10" ht="12.95" customHeight="1" x14ac:dyDescent="0.25">
      <c r="A55" s="13"/>
      <c r="B55" s="28"/>
      <c r="C55" s="29"/>
      <c r="D55" s="29"/>
      <c r="E55" s="90" t="s">
        <v>25</v>
      </c>
      <c r="F55" s="91"/>
      <c r="G55" s="91"/>
      <c r="H55" s="92"/>
      <c r="I55" s="14">
        <f>I48+I9</f>
        <v>234</v>
      </c>
      <c r="J55" s="47"/>
    </row>
    <row r="56" spans="1:10" ht="12.95" customHeight="1" x14ac:dyDescent="0.25">
      <c r="A56" s="13"/>
      <c r="B56" s="28"/>
      <c r="C56" s="29"/>
      <c r="D56" s="29"/>
      <c r="E56" s="90" t="s">
        <v>26</v>
      </c>
      <c r="F56" s="91"/>
      <c r="G56" s="91"/>
      <c r="H56" s="92"/>
      <c r="I56" s="14">
        <f>I54+I55</f>
        <v>96.600000000000023</v>
      </c>
      <c r="J56" s="47"/>
    </row>
    <row r="57" spans="1:10" ht="12.95" customHeight="1" x14ac:dyDescent="0.25">
      <c r="A57" s="13"/>
      <c r="B57" s="28"/>
      <c r="C57" s="29"/>
      <c r="D57" s="29"/>
      <c r="E57" s="86" t="s">
        <v>27</v>
      </c>
      <c r="F57" s="87"/>
      <c r="G57" s="87"/>
      <c r="H57" s="88"/>
      <c r="I57" s="14">
        <f>I53-I56</f>
        <v>0</v>
      </c>
      <c r="J57" s="47"/>
    </row>
    <row r="58" spans="1:10" ht="12.95" customHeight="1" x14ac:dyDescent="0.25">
      <c r="A58" s="13"/>
      <c r="B58" s="28"/>
      <c r="C58" s="29"/>
      <c r="D58" s="29"/>
      <c r="E58" s="86" t="s">
        <v>28</v>
      </c>
      <c r="F58" s="87"/>
      <c r="G58" s="87"/>
      <c r="H58" s="88"/>
      <c r="I58" s="14">
        <f>I51</f>
        <v>0</v>
      </c>
      <c r="J58" s="47"/>
    </row>
    <row r="59" spans="1:10" ht="16.5" customHeight="1" x14ac:dyDescent="0.25">
      <c r="A59" s="13"/>
      <c r="B59" s="13"/>
      <c r="C59" s="48"/>
      <c r="D59" s="48"/>
      <c r="E59" s="49"/>
      <c r="F59" s="13"/>
      <c r="G59" s="28"/>
      <c r="H59" s="75">
        <v>44272</v>
      </c>
      <c r="I59" s="76"/>
      <c r="J59" s="77">
        <v>44300</v>
      </c>
    </row>
    <row r="60" spans="1:10" ht="12.95" customHeight="1" x14ac:dyDescent="0.25">
      <c r="A60" s="13"/>
      <c r="B60" s="45" t="s">
        <v>37</v>
      </c>
      <c r="C60" s="29"/>
      <c r="D60" s="29"/>
      <c r="E60" s="50" t="s">
        <v>29</v>
      </c>
      <c r="F60" s="51"/>
      <c r="G60" s="52"/>
      <c r="H60" s="53">
        <v>433398.22</v>
      </c>
      <c r="I60" s="14">
        <f>I53</f>
        <v>96.6</v>
      </c>
      <c r="J60" s="14">
        <f>H60+I60</f>
        <v>433494.81999999995</v>
      </c>
    </row>
    <row r="61" spans="1:10" ht="12.95" customHeight="1" x14ac:dyDescent="0.25">
      <c r="A61" s="13"/>
      <c r="B61" s="28"/>
      <c r="C61" s="29"/>
      <c r="D61" s="29"/>
      <c r="E61" s="54" t="s">
        <v>24</v>
      </c>
      <c r="F61" s="1"/>
      <c r="G61" s="55"/>
      <c r="H61" s="56">
        <v>385340.83</v>
      </c>
      <c r="I61" s="14">
        <f>I40+I8</f>
        <v>-137.39999999999998</v>
      </c>
      <c r="J61" s="9">
        <f>H61+I61</f>
        <v>385203.43</v>
      </c>
    </row>
    <row r="62" spans="1:10" ht="12.95" customHeight="1" x14ac:dyDescent="0.25">
      <c r="A62" s="13"/>
      <c r="B62" s="28"/>
      <c r="C62" s="29"/>
      <c r="D62" s="29"/>
      <c r="E62" s="27" t="s">
        <v>25</v>
      </c>
      <c r="F62" s="28"/>
      <c r="G62" s="57"/>
      <c r="H62" s="56">
        <v>99004.800000000003</v>
      </c>
      <c r="I62" s="14">
        <f>I48+I9</f>
        <v>234</v>
      </c>
      <c r="J62" s="9">
        <f>H62+I62</f>
        <v>99238.8</v>
      </c>
    </row>
    <row r="63" spans="1:10" ht="12.95" customHeight="1" x14ac:dyDescent="0.25">
      <c r="A63" s="13"/>
      <c r="B63" s="58" t="s">
        <v>38</v>
      </c>
      <c r="C63" s="48"/>
      <c r="D63" s="48"/>
      <c r="E63" s="59" t="s">
        <v>76</v>
      </c>
      <c r="F63" s="1"/>
      <c r="G63" s="55"/>
      <c r="H63" s="14">
        <f>H61+H62</f>
        <v>484345.63</v>
      </c>
      <c r="I63" s="14">
        <f>SUM(I61:I62)</f>
        <v>96.600000000000023</v>
      </c>
      <c r="J63" s="14">
        <f>SUM(J61:J62)</f>
        <v>484442.23</v>
      </c>
    </row>
    <row r="64" spans="1:10" ht="12.95" customHeight="1" x14ac:dyDescent="0.25">
      <c r="A64" s="13"/>
      <c r="B64" s="13"/>
      <c r="C64" s="48"/>
      <c r="D64" s="48"/>
      <c r="E64" s="27" t="s">
        <v>19</v>
      </c>
      <c r="F64" s="28"/>
      <c r="G64" s="57"/>
      <c r="H64" s="9">
        <f>H60-H63</f>
        <v>-50947.410000000033</v>
      </c>
      <c r="I64" s="14">
        <f>I60-I63</f>
        <v>0</v>
      </c>
      <c r="J64" s="9">
        <f>J60-J63</f>
        <v>-50947.410000000033</v>
      </c>
    </row>
    <row r="65" spans="1:10" ht="12.95" customHeight="1" x14ac:dyDescent="0.25">
      <c r="A65" s="13"/>
      <c r="B65" s="13"/>
      <c r="C65" s="48"/>
      <c r="D65" s="48"/>
      <c r="E65" s="59" t="s">
        <v>30</v>
      </c>
      <c r="F65" s="1"/>
      <c r="G65" s="55"/>
      <c r="H65" s="60">
        <v>50947.41</v>
      </c>
      <c r="I65" s="14">
        <f>I58</f>
        <v>0</v>
      </c>
      <c r="J65" s="14">
        <f>H65+I65</f>
        <v>50947.41</v>
      </c>
    </row>
    <row r="66" spans="1:10" ht="12.95" customHeight="1" x14ac:dyDescent="0.25"/>
    <row r="67" spans="1:10" ht="12.95" customHeight="1" x14ac:dyDescent="0.25"/>
    <row r="68" spans="1:10" ht="12.95" customHeight="1" x14ac:dyDescent="0.25"/>
    <row r="69" spans="1:10" ht="12.95" customHeight="1" x14ac:dyDescent="0.25"/>
    <row r="70" spans="1:10" ht="12.95" customHeight="1" x14ac:dyDescent="0.25"/>
    <row r="71" spans="1:10" ht="12.95" customHeight="1" x14ac:dyDescent="0.25"/>
    <row r="72" spans="1:10" ht="12.95" customHeight="1" x14ac:dyDescent="0.25"/>
    <row r="73" spans="1:10" ht="12.95" customHeight="1" x14ac:dyDescent="0.25"/>
    <row r="74" spans="1:10" ht="12.95" customHeight="1" x14ac:dyDescent="0.25"/>
    <row r="75" spans="1:10" ht="12.95" customHeight="1" x14ac:dyDescent="0.25"/>
    <row r="76" spans="1:10" ht="12.95" customHeight="1" x14ac:dyDescent="0.25"/>
    <row r="77" spans="1:10" ht="12.95" customHeight="1" x14ac:dyDescent="0.25"/>
  </sheetData>
  <mergeCells count="25">
    <mergeCell ref="B2:B3"/>
    <mergeCell ref="E2:E3"/>
    <mergeCell ref="F2:F3"/>
    <mergeCell ref="G2:G3"/>
    <mergeCell ref="A5:A6"/>
    <mergeCell ref="A23:A24"/>
    <mergeCell ref="E58:H58"/>
    <mergeCell ref="A37:A39"/>
    <mergeCell ref="E53:H53"/>
    <mergeCell ref="A32:A33"/>
    <mergeCell ref="E40:G40"/>
    <mergeCell ref="A42:A47"/>
    <mergeCell ref="E48:G48"/>
    <mergeCell ref="E51:G51"/>
    <mergeCell ref="A34:A36"/>
    <mergeCell ref="A26:A31"/>
    <mergeCell ref="E54:H54"/>
    <mergeCell ref="E55:H55"/>
    <mergeCell ref="E56:H56"/>
    <mergeCell ref="E57:H57"/>
    <mergeCell ref="E7:G7"/>
    <mergeCell ref="E8:G8"/>
    <mergeCell ref="E9:G9"/>
    <mergeCell ref="E10:G10"/>
    <mergeCell ref="A12:A21"/>
  </mergeCells>
  <conditionalFormatting sqref="B1">
    <cfRule type="expression" dxfId="29" priority="31" stopIfTrue="1">
      <formula>$K1="Z"</formula>
    </cfRule>
    <cfRule type="expression" dxfId="28" priority="32" stopIfTrue="1">
      <formula>$K1="T"</formula>
    </cfRule>
    <cfRule type="expression" dxfId="27" priority="33" stopIfTrue="1">
      <formula>$K1="Y"</formula>
    </cfRule>
  </conditionalFormatting>
  <conditionalFormatting sqref="C7:D9 B1">
    <cfRule type="expression" dxfId="26" priority="25" stopIfTrue="1">
      <formula>#REF!="Z"</formula>
    </cfRule>
    <cfRule type="expression" dxfId="25" priority="26" stopIfTrue="1">
      <formula>#REF!="T"</formula>
    </cfRule>
    <cfRule type="expression" dxfId="24" priority="27" stopIfTrue="1">
      <formula>#REF!="Y"</formula>
    </cfRule>
  </conditionalFormatting>
  <conditionalFormatting sqref="H61">
    <cfRule type="expression" dxfId="23" priority="22" stopIfTrue="1">
      <formula>$J61="Z"</formula>
    </cfRule>
    <cfRule type="expression" dxfId="22" priority="23" stopIfTrue="1">
      <formula>$J61="T"</formula>
    </cfRule>
    <cfRule type="expression" dxfId="21" priority="24" stopIfTrue="1">
      <formula>$J61="Y"</formula>
    </cfRule>
  </conditionalFormatting>
  <conditionalFormatting sqref="H62">
    <cfRule type="expression" dxfId="20" priority="19" stopIfTrue="1">
      <formula>$J62="Z"</formula>
    </cfRule>
    <cfRule type="expression" dxfId="19" priority="20" stopIfTrue="1">
      <formula>$J62="T"</formula>
    </cfRule>
    <cfRule type="expression" dxfId="18" priority="21" stopIfTrue="1">
      <formula>$J62="Y"</formula>
    </cfRule>
  </conditionalFormatting>
  <conditionalFormatting sqref="H60">
    <cfRule type="expression" dxfId="17" priority="16" stopIfTrue="1">
      <formula>$J60="Z"</formula>
    </cfRule>
    <cfRule type="expression" dxfId="16" priority="17" stopIfTrue="1">
      <formula>$J60="T"</formula>
    </cfRule>
    <cfRule type="expression" dxfId="15" priority="18" stopIfTrue="1">
      <formula>$J60="Y"</formula>
    </cfRule>
  </conditionalFormatting>
  <conditionalFormatting sqref="H61">
    <cfRule type="expression" dxfId="14" priority="13" stopIfTrue="1">
      <formula>$J61="Z"</formula>
    </cfRule>
    <cfRule type="expression" dxfId="13" priority="14" stopIfTrue="1">
      <formula>$J61="T"</formula>
    </cfRule>
    <cfRule type="expression" dxfId="12" priority="15" stopIfTrue="1">
      <formula>$J61="Y"</formula>
    </cfRule>
  </conditionalFormatting>
  <conditionalFormatting sqref="H62">
    <cfRule type="expression" dxfId="11" priority="10" stopIfTrue="1">
      <formula>$J62="Z"</formula>
    </cfRule>
    <cfRule type="expression" dxfId="10" priority="11" stopIfTrue="1">
      <formula>$J62="T"</formula>
    </cfRule>
    <cfRule type="expression" dxfId="9" priority="12" stopIfTrue="1">
      <formula>$J62="Y"</formula>
    </cfRule>
  </conditionalFormatting>
  <conditionalFormatting sqref="B2">
    <cfRule type="expression" dxfId="8" priority="7" stopIfTrue="1">
      <formula>$K2="Z"</formula>
    </cfRule>
    <cfRule type="expression" dxfId="7" priority="8" stopIfTrue="1">
      <formula>$K2="T"</formula>
    </cfRule>
    <cfRule type="expression" dxfId="6" priority="9" stopIfTrue="1">
      <formula>$K2="Y"</formula>
    </cfRule>
  </conditionalFormatting>
  <conditionalFormatting sqref="B2">
    <cfRule type="expression" dxfId="5" priority="4" stopIfTrue="1">
      <formula>$K2="Z"</formula>
    </cfRule>
    <cfRule type="expression" dxfId="4" priority="5" stopIfTrue="1">
      <formula>$K2="T"</formula>
    </cfRule>
    <cfRule type="expression" dxfId="3" priority="6" stopIfTrue="1">
      <formula>$K2="Y"</formula>
    </cfRule>
  </conditionalFormatting>
  <conditionalFormatting sqref="B2">
    <cfRule type="expression" dxfId="2" priority="1" stopIfTrue="1">
      <formula>#REF!="Z"</formula>
    </cfRule>
    <cfRule type="expression" dxfId="1" priority="2" stopIfTrue="1">
      <formula>#REF!="T"</formula>
    </cfRule>
    <cfRule type="expression" dxfId="0" priority="3" stopIfTrue="1">
      <formula>#REF!="Y"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14.4.2021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2021-04-15T06:11:59Z</cp:lastPrinted>
  <dcterms:created xsi:type="dcterms:W3CDTF">2019-02-01T08:27:03Z</dcterms:created>
  <dcterms:modified xsi:type="dcterms:W3CDTF">2021-04-15T06:25:00Z</dcterms:modified>
</cp:coreProperties>
</file>