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140" activeTab="2"/>
  </bookViews>
  <sheets>
    <sheet name="RO č. 14, 29.11.2023" sheetId="3" r:id="rId1"/>
    <sheet name="dodatek" sheetId="4" r:id="rId2"/>
    <sheet name="RO č. 14 schváleno" sheetId="5" r:id="rId3"/>
  </sheets>
  <definedNames/>
  <calcPr calcId="162913"/>
</workbook>
</file>

<file path=xl/sharedStrings.xml><?xml version="1.0" encoding="utf-8"?>
<sst xmlns="http://schemas.openxmlformats.org/spreadsheetml/2006/main" count="561" uniqueCount="188">
  <si>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</si>
  <si>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</si>
  <si>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</si>
  <si>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</si>
  <si>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</si>
  <si>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</si>
  <si>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</si>
  <si>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</si>
  <si>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</si>
  <si>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</si>
  <si>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</si>
  <si>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</si>
  <si>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</si>
  <si>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</si>
  <si>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</si>
  <si>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</si>
  <si>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</si>
  <si>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</si>
  <si>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</si>
  <si>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</si>
  <si>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</si>
  <si>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</si>
  <si>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</si>
  <si>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</si>
  <si>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</si>
  <si>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</si>
  <si>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</si>
  <si>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</si>
  <si>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</si>
  <si>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</si>
  <si>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</si>
  <si>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</si>
  <si>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</si>
  <si>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Rekapitulace celkového rozpočtu města na rok 2023 včetně RO</t>
  </si>
  <si>
    <t>Celkové výdaje (BV+I)</t>
  </si>
  <si>
    <t>3.</t>
  </si>
  <si>
    <t>P = příjmy   V = výdaje   NZ = nově zařazeno do R2023</t>
  </si>
  <si>
    <t>4.</t>
  </si>
  <si>
    <t>5.</t>
  </si>
  <si>
    <t>6.</t>
  </si>
  <si>
    <t>15.11.2023</t>
  </si>
  <si>
    <t>0359</t>
  </si>
  <si>
    <t xml:space="preserve">Rozpočtové opatření č. 14/2023 - změna schváleného rozpočtu roku 2023 - listopad  (údaje v tis. Kč) </t>
  </si>
  <si>
    <t>č. 14</t>
  </si>
  <si>
    <t>Příloha k us. RMO/x/x/23</t>
  </si>
  <si>
    <t>29.11.2023</t>
  </si>
  <si>
    <t>Otrokovice, 29.11.2023</t>
  </si>
  <si>
    <t>Příjem nein. dotace od ZK pro ZŠ Trávníky na kurz sebeobrany</t>
  </si>
  <si>
    <t>Transfer nein. dotace od ZK pro ZŠ Trávníky na kurz sebeobrany</t>
  </si>
  <si>
    <t>00150</t>
  </si>
  <si>
    <t>1244</t>
  </si>
  <si>
    <t>0167</t>
  </si>
  <si>
    <t>0518</t>
  </si>
  <si>
    <t>0504</t>
  </si>
  <si>
    <t>0333</t>
  </si>
  <si>
    <t>0321</t>
  </si>
  <si>
    <t>0656</t>
  </si>
  <si>
    <t>MP Opravy a udržování</t>
  </si>
  <si>
    <t>MP Nákup ostatních služeb</t>
  </si>
  <si>
    <t>MP Prádlo, oděv a obuv</t>
  </si>
  <si>
    <t>MP Platy zaměstnanců</t>
  </si>
  <si>
    <t>MP Ostatní osobní výdaje</t>
  </si>
  <si>
    <t>MP Sociální zabezpečení</t>
  </si>
  <si>
    <t>MP Povinné pojistné na veřejné zdravotní pojištění</t>
  </si>
  <si>
    <t xml:space="preserve">OŠK Neinvestiční transfery spolkům     </t>
  </si>
  <si>
    <t>OŠK Fin. dar pro Winter-Cup z.s.</t>
  </si>
  <si>
    <t xml:space="preserve">OŠK Platy zaměstnanců        </t>
  </si>
  <si>
    <t xml:space="preserve">OŠK Sociální zabezpečení     </t>
  </si>
  <si>
    <t xml:space="preserve">OŠK Povinné pojistné na veřejné zdravotní pojištění   </t>
  </si>
  <si>
    <t>2091</t>
  </si>
  <si>
    <t>OŠK MAP III. Nákup ostatních služeb - podíl EU</t>
  </si>
  <si>
    <t>OŠK MAP III. Nákup ostatních služeb - podíl SR</t>
  </si>
  <si>
    <t xml:space="preserve">OŠK MAP III. Nákup ostatních služeb  </t>
  </si>
  <si>
    <t xml:space="preserve">OŠK MAP III. Služby telekomunikací a radiokomunikací    </t>
  </si>
  <si>
    <t>OŠK MAP III. Služby telekomunikací a radiokomunikací - podíl EU</t>
  </si>
  <si>
    <t>OŠK MAP III. Služby telekomunikací a radiokomunikací - podíl SR</t>
  </si>
  <si>
    <t>OŠK MAP III. Nájemné</t>
  </si>
  <si>
    <t>OŠK MAP III. Služby školení a vzdělávání</t>
  </si>
  <si>
    <t>OŠK MAP III. Nájemné - podíl EU</t>
  </si>
  <si>
    <t>OŠK MAP III. Nájemné - podíl SR</t>
  </si>
  <si>
    <t>OŠK MAP III. Služby školení a vzdělávání - podíl EU</t>
  </si>
  <si>
    <t>OŠK MAP III. Služby školení a vzdělávání - podíl SR</t>
  </si>
  <si>
    <t>7.</t>
  </si>
  <si>
    <t>8.</t>
  </si>
  <si>
    <t>1267</t>
  </si>
  <si>
    <t>OŠK IKAP Drobný hmotný dlouhodobý majetek - podíl EU</t>
  </si>
  <si>
    <t>OŠK IKAP Drobný hmotný dlouhodobý majetek - podíl SR</t>
  </si>
  <si>
    <t>OŠK IKAP Drobný hmotný dlouhodobý majetek - podíl ZK</t>
  </si>
  <si>
    <t>OŠK IKAP Nákup materiálu j.n. - podíl EU</t>
  </si>
  <si>
    <t>OŠK IKAP Nákup materiálu j.n. - podíl SR</t>
  </si>
  <si>
    <t>OŠK IKAP Nákup materiálu j.n. - podíl ZK</t>
  </si>
  <si>
    <t>Rezerva na krizová opatření</t>
  </si>
  <si>
    <t>Drobný dlouhodobý hmotný majetek</t>
  </si>
  <si>
    <t>Odměny za užití počítačových programů</t>
  </si>
  <si>
    <t>0326</t>
  </si>
  <si>
    <t>9.</t>
  </si>
  <si>
    <t>MPSV příjem doplatku SPOD za rok 2022</t>
  </si>
  <si>
    <t>13024</t>
  </si>
  <si>
    <t>0445</t>
  </si>
  <si>
    <t>10.</t>
  </si>
  <si>
    <t>EKO odvod DPH - zvýšení</t>
  </si>
  <si>
    <t>0608</t>
  </si>
  <si>
    <t>0720</t>
  </si>
  <si>
    <t>0604</t>
  </si>
  <si>
    <t>0325</t>
  </si>
  <si>
    <t>0624</t>
  </si>
  <si>
    <t>TEHOS MK - příjmy ze vstupného - zvýšení</t>
  </si>
  <si>
    <t>NZ</t>
  </si>
  <si>
    <t>TEHOS ROŠ - stavby - rekonstrukce zázemí pro pokladnu (kontejner)</t>
  </si>
  <si>
    <t>MP radar - přesun nevyčerpaných prostředků</t>
  </si>
  <si>
    <t>TEHOS SH - elektrika - snížení - přesun na ROŠ (kontejner)</t>
  </si>
  <si>
    <t>TEHOS SA Trávníky - ost. služby - přesun na ROŠ (kontejner)</t>
  </si>
  <si>
    <t>TEHOS SA Trávníky - ost. služby přesun na opravy oplocení</t>
  </si>
  <si>
    <t>TEHOS SH - teplo - přesun na opravu záložních zdrojů</t>
  </si>
  <si>
    <t>TEHOS SH - opravy a udržování - oprava záložních zdrojů</t>
  </si>
  <si>
    <t>TEHOS SAB - ost. služby - přesun na opravu</t>
  </si>
  <si>
    <t>TEHOS SAB - opravy a udržování - oprava šaten</t>
  </si>
  <si>
    <t>TEHOS ROŠ - oprava oplocení a brány</t>
  </si>
  <si>
    <t>TEHOS ROŠ - ost. služby - přesun na opravy</t>
  </si>
  <si>
    <t>TEHOS SA Trávníky - opravy a udržování - oplocení</t>
  </si>
  <si>
    <t>DOP Evropský týden mobility, výdaje na věcné dary</t>
  </si>
  <si>
    <t>DOP Evropský týden mobility, pohoštění</t>
  </si>
  <si>
    <t>DOP Evropský týden mobility, nákup ostatních služeb</t>
  </si>
  <si>
    <t>DOP Besip aktivity s podporou ZK, nákup ostatních služeb</t>
  </si>
  <si>
    <t>DOP Evropský týden mobility, nájemné; zvýšené náklady na pronájmy</t>
  </si>
  <si>
    <t>2295</t>
  </si>
  <si>
    <t>3421</t>
  </si>
  <si>
    <t>2460</t>
  </si>
  <si>
    <t>4350</t>
  </si>
  <si>
    <t>2335</t>
  </si>
  <si>
    <t>3612</t>
  </si>
  <si>
    <t>8245</t>
  </si>
  <si>
    <t>2212</t>
  </si>
  <si>
    <t>2467</t>
  </si>
  <si>
    <t>2321</t>
  </si>
  <si>
    <t>3639</t>
  </si>
  <si>
    <t>3099</t>
  </si>
  <si>
    <t>2219</t>
  </si>
  <si>
    <t>2315</t>
  </si>
  <si>
    <t>3611</t>
  </si>
  <si>
    <t>2151</t>
  </si>
  <si>
    <t>2310</t>
  </si>
  <si>
    <t>2400</t>
  </si>
  <si>
    <t>11.</t>
  </si>
  <si>
    <t>ORM Táborová základna DDM Sluníčko - oprava statiky</t>
  </si>
  <si>
    <t>ORM SENIOR bud. B a D proj.příprava</t>
  </si>
  <si>
    <t>ORM Hurdis.domy tř. T. B. 981 - 984</t>
  </si>
  <si>
    <t>ORM Otrokovice - rekonstrukce ul. Tylova</t>
  </si>
  <si>
    <t>ORM Rek.ul. Hložkova a Milíčova</t>
  </si>
  <si>
    <t>ORM Trávníky revitalizace sídliště</t>
  </si>
  <si>
    <t>ORM Stezka pro pěší a cyklisty Kvítkovice - Malenovice</t>
  </si>
  <si>
    <t>ORM Laziště ZTV + výstavba RD</t>
  </si>
  <si>
    <t>ORM Revitalizace sídliště Moravanské</t>
  </si>
  <si>
    <t>ORM SENIOR C - modernizace EPS</t>
  </si>
  <si>
    <t>EKO DSZO přesun nevyužitých fin. prostředků pro TZ DDM Sluníčko</t>
  </si>
  <si>
    <t>OŠK Záštita starostky, přesun na fin. dar pro Winter Cup z.s.</t>
  </si>
  <si>
    <t>0678</t>
  </si>
  <si>
    <t>Rozpočtové opatření č. 14/2023 - změna schváleného rozpočtu roku 2023 - listopad  (údaje v tis. Kč) DODATEK</t>
  </si>
  <si>
    <t>Rezerva na Krizová opatření</t>
  </si>
  <si>
    <t>0731</t>
  </si>
  <si>
    <t>2093</t>
  </si>
  <si>
    <t>2187</t>
  </si>
  <si>
    <r>
      <t xml:space="preserve">Nein. dotace pro FC Zlínsko na opravu sportoviště, </t>
    </r>
    <r>
      <rPr>
        <sz val="10"/>
        <color rgb="FFFF0000"/>
        <rFont val="Arial"/>
        <family val="2"/>
      </rPr>
      <t>us. č. RMO/x/x/23</t>
    </r>
  </si>
  <si>
    <t>PRŘ The Well cestovné</t>
  </si>
  <si>
    <t xml:space="preserve">PRŘ The Well ostatní neinvestiční transfery do zahraničí </t>
  </si>
  <si>
    <t>PRŘ The Well služby peněžních ústavů</t>
  </si>
  <si>
    <t>PRŘ Housing-led, služby školení a vzdělávání</t>
  </si>
  <si>
    <t>PRŘ Housing-led, opravy a udržování</t>
  </si>
  <si>
    <t>PRŘ Housing-led, nájemné</t>
  </si>
  <si>
    <t>PRŘ Housing-led, platy zaměstnanců</t>
  </si>
  <si>
    <t>PRŘ Housing-led, cestovné</t>
  </si>
  <si>
    <t>PRŘ Housing-led, náhrady mezd v době nemoci</t>
  </si>
  <si>
    <t>PRŘ Housing-led, nákup ostatních služeb</t>
  </si>
  <si>
    <t xml:space="preserve">PRŘ Housing-led, drobný dlouhodobý hmotný majetek                  </t>
  </si>
  <si>
    <t>0351</t>
  </si>
  <si>
    <t xml:space="preserve">EKO MŠO Změna příspěvku zřizovatele (oprava havárie, odpisy) </t>
  </si>
  <si>
    <t>EKO Snížení plateb pro DSZO s.r.o.</t>
  </si>
  <si>
    <t>EKO MŠO odvod odpisů z nemovitého majetku</t>
  </si>
  <si>
    <t>EKO ZŠ Trávníky odvod odpisů z nemovitého majetku</t>
  </si>
  <si>
    <t>PRŘ The Well služby peněžních ústavů - hrazeno městem</t>
  </si>
  <si>
    <r>
      <t xml:space="preserve">OŠK Nein. dotace pro Klub přátel historie města Otrokovice, </t>
    </r>
    <r>
      <rPr>
        <sz val="10"/>
        <color rgb="FFFF0000"/>
        <rFont val="Arial"/>
        <family val="2"/>
      </rPr>
      <t>dle us. RMO/x/x/23</t>
    </r>
  </si>
  <si>
    <t>12.</t>
  </si>
  <si>
    <t>13.</t>
  </si>
  <si>
    <t>14.</t>
  </si>
  <si>
    <t>15.</t>
  </si>
  <si>
    <t>OŠK Nein. dotace pro Klub přátel historie města Otrokovice, dle us. RMO/9/21/23</t>
  </si>
  <si>
    <t>Příloha k us. RMO/40/21/23</t>
  </si>
  <si>
    <t>Nein. dotace pro FC Zlínsko na opravu sportoviště, us. č. RMO/42/21/23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</si>
</sst>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4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4" xfId="0" applyNumberFormat="1" applyFont="1" applyFill="1" applyBorder="1"/>
    <xf numFmtId="0" fontId="3" fillId="0" borderId="3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1" fillId="0" borderId="6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7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8" xfId="0" applyFont="1" applyBorder="1"/>
    <xf numFmtId="4" fontId="1" fillId="3" borderId="9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0" xfId="0" applyFont="1" applyBorder="1" applyAlignment="1">
      <alignment horizontal="left"/>
    </xf>
    <xf numFmtId="4" fontId="3" fillId="0" borderId="3" xfId="0" applyNumberFormat="1" applyFont="1" applyBorder="1"/>
    <xf numFmtId="4" fontId="1" fillId="0" borderId="3" xfId="0" applyNumberFormat="1" applyFont="1" applyBorder="1"/>
    <xf numFmtId="49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0" fillId="0" borderId="0" xfId="0" applyBorder="1"/>
    <xf numFmtId="4" fontId="1" fillId="3" borderId="5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4" borderId="15" xfId="2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22" applyNumberFormat="1" applyFont="1" applyFill="1" applyBorder="1" applyAlignment="1">
      <alignment horizontal="left" vertical="center" wrapText="1"/>
      <protection/>
    </xf>
    <xf numFmtId="49" fontId="1" fillId="0" borderId="2" xfId="22" applyNumberFormat="1" applyFont="1" applyFill="1" applyBorder="1" applyAlignment="1">
      <alignment horizontal="center" vertical="center" wrapText="1"/>
      <protection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8" fillId="0" borderId="0" xfId="0" applyFont="1"/>
    <xf numFmtId="4" fontId="11" fillId="0" borderId="0" xfId="0" applyNumberFormat="1" applyFont="1" applyFill="1" applyBorder="1" applyAlignment="1">
      <alignment horizontal="right"/>
    </xf>
    <xf numFmtId="0" fontId="8" fillId="0" borderId="3" xfId="0" applyFont="1" applyBorder="1"/>
    <xf numFmtId="0" fontId="8" fillId="0" borderId="0" xfId="0" applyFont="1" applyAlignment="1">
      <alignment vertical="center"/>
    </xf>
    <xf numFmtId="4" fontId="12" fillId="0" borderId="0" xfId="0" applyNumberFormat="1" applyFont="1" applyBorder="1"/>
    <xf numFmtId="0" fontId="7" fillId="0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22" applyFont="1" applyBorder="1" applyAlignment="1">
      <alignment horizontal="left" vertical="center" wrapText="1"/>
      <protection/>
    </xf>
    <xf numFmtId="0" fontId="4" fillId="0" borderId="5" xfId="22" applyFont="1" applyBorder="1" applyAlignment="1">
      <alignment horizontal="center" vertical="center"/>
      <protection/>
    </xf>
    <xf numFmtId="2" fontId="4" fillId="0" borderId="5" xfId="22" applyNumberFormat="1" applyFont="1" applyBorder="1" applyAlignment="1">
      <alignment horizontal="right" vertical="center"/>
      <protection/>
    </xf>
    <xf numFmtId="2" fontId="14" fillId="0" borderId="5" xfId="22" applyNumberFormat="1" applyFont="1" applyBorder="1" applyAlignment="1">
      <alignment horizontal="right" vertical="center"/>
      <protection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14" xfId="22" applyFont="1" applyBorder="1" applyAlignment="1">
      <alignment horizontal="center" vertical="center"/>
      <protection/>
    </xf>
    <xf numFmtId="0" fontId="4" fillId="0" borderId="15" xfId="22" applyFont="1" applyBorder="1" applyAlignment="1">
      <alignment horizontal="center" vertical="center"/>
      <protection/>
    </xf>
    <xf numFmtId="2" fontId="4" fillId="0" borderId="15" xfId="22" applyNumberFormat="1" applyFont="1" applyBorder="1" applyAlignment="1">
      <alignment horizontal="right" vertical="center"/>
      <protection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3" fillId="5" borderId="5" xfId="0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0" fontId="7" fillId="0" borderId="5" xfId="0" applyNumberFormat="1" applyFont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40" fontId="10" fillId="5" borderId="5" xfId="0" applyNumberFormat="1" applyFont="1" applyFill="1" applyBorder="1" applyAlignment="1">
      <alignment vertical="center"/>
    </xf>
    <xf numFmtId="40" fontId="7" fillId="5" borderId="5" xfId="0" applyNumberFormat="1" applyFont="1" applyFill="1" applyBorder="1" applyAlignment="1">
      <alignment vertical="center"/>
    </xf>
    <xf numFmtId="4" fontId="3" fillId="5" borderId="5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3" borderId="5" xfId="0" applyNumberFormat="1" applyFont="1" applyFill="1" applyBorder="1" applyAlignment="1">
      <alignment horizontal="right" vertical="center"/>
    </xf>
    <xf numFmtId="49" fontId="3" fillId="3" borderId="7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7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</cellStyles>
  <dxfs count="138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zoomScale="110" zoomScaleNormal="110" workbookViewId="0" topLeftCell="A52">
      <selection activeCell="A52" sqref="A1:XFD1048576"/>
    </sheetView>
  </sheetViews>
  <sheetFormatPr defaultColWidth="9.140625" defaultRowHeight="15"/>
  <cols>
    <col min="1" max="1" width="4.00390625" style="0" customWidth="1"/>
    <col min="2" max="2" width="71.7109375" style="0" customWidth="1"/>
    <col min="3" max="3" width="4.140625" style="0" customWidth="1"/>
    <col min="4" max="4" width="10.140625" style="0" customWidth="1"/>
    <col min="5" max="6" width="7.28125" style="0" customWidth="1"/>
    <col min="7" max="7" width="6.7109375" style="0" customWidth="1"/>
    <col min="8" max="8" width="10.140625" style="0" customWidth="1"/>
    <col min="9" max="9" width="11.28125" style="0" customWidth="1"/>
    <col min="10" max="10" width="10.140625" style="0" customWidth="1"/>
    <col min="11" max="11" width="23.57421875" style="91" customWidth="1"/>
  </cols>
  <sheetData>
    <row r="1" spans="1:10" ht="12.95" customHeight="1">
      <c r="A1" s="1" t="s">
        <v>42</v>
      </c>
      <c r="B1" s="37"/>
      <c r="C1" s="2"/>
      <c r="D1" s="2"/>
      <c r="E1" s="3"/>
      <c r="F1" s="3"/>
      <c r="G1" s="3"/>
      <c r="H1" s="179" t="s">
        <v>44</v>
      </c>
      <c r="I1" s="179"/>
      <c r="J1" s="179"/>
    </row>
    <row r="2" spans="1:10" ht="12.95" customHeight="1">
      <c r="A2" s="4" t="s">
        <v>0</v>
      </c>
      <c r="B2" s="180" t="s">
        <v>1</v>
      </c>
      <c r="C2" s="4"/>
      <c r="D2" s="4" t="s">
        <v>2</v>
      </c>
      <c r="E2" s="180" t="s">
        <v>3</v>
      </c>
      <c r="F2" s="180" t="s">
        <v>4</v>
      </c>
      <c r="G2" s="180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81"/>
      <c r="C3" s="5"/>
      <c r="D3" s="5" t="s">
        <v>10</v>
      </c>
      <c r="E3" s="181"/>
      <c r="F3" s="181"/>
      <c r="G3" s="181"/>
      <c r="H3" s="5" t="s">
        <v>11</v>
      </c>
      <c r="I3" s="5" t="s">
        <v>43</v>
      </c>
      <c r="J3" s="5" t="s">
        <v>11</v>
      </c>
    </row>
    <row r="4" spans="1:3" ht="12.95" customHeight="1">
      <c r="A4" s="76" t="s">
        <v>12</v>
      </c>
      <c r="B4" s="77"/>
      <c r="C4" s="78"/>
    </row>
    <row r="5" spans="1:11" s="53" customFormat="1" ht="12.95" customHeight="1">
      <c r="A5" s="177" t="s">
        <v>13</v>
      </c>
      <c r="B5" s="81" t="s">
        <v>47</v>
      </c>
      <c r="C5" s="42"/>
      <c r="D5" s="90" t="s">
        <v>49</v>
      </c>
      <c r="E5" s="104"/>
      <c r="F5" s="104">
        <v>4122</v>
      </c>
      <c r="G5" s="41" t="s">
        <v>41</v>
      </c>
      <c r="H5" s="55">
        <v>26.1</v>
      </c>
      <c r="I5" s="56">
        <v>2.9</v>
      </c>
      <c r="J5" s="79">
        <f>H5+I5</f>
        <v>29</v>
      </c>
      <c r="K5" s="91"/>
    </row>
    <row r="6" spans="1:11" s="53" customFormat="1" ht="12.95" customHeight="1">
      <c r="A6" s="178"/>
      <c r="B6" s="81" t="s">
        <v>48</v>
      </c>
      <c r="C6" s="42"/>
      <c r="D6" s="41" t="s">
        <v>49</v>
      </c>
      <c r="E6" s="104">
        <v>3113</v>
      </c>
      <c r="F6" s="104">
        <v>5336</v>
      </c>
      <c r="G6" s="41" t="s">
        <v>41</v>
      </c>
      <c r="H6" s="55">
        <v>26.1</v>
      </c>
      <c r="I6" s="56">
        <v>2.9</v>
      </c>
      <c r="J6" s="79">
        <f>H6+I6</f>
        <v>29</v>
      </c>
      <c r="K6" s="91"/>
    </row>
    <row r="7" spans="1:11" s="53" customFormat="1" ht="12.95" customHeight="1">
      <c r="A7" s="121" t="s">
        <v>14</v>
      </c>
      <c r="B7" s="81" t="s">
        <v>96</v>
      </c>
      <c r="C7" s="102"/>
      <c r="D7" s="41" t="s">
        <v>97</v>
      </c>
      <c r="E7" s="121"/>
      <c r="F7" s="121">
        <v>4116</v>
      </c>
      <c r="G7" s="41" t="s">
        <v>98</v>
      </c>
      <c r="H7" s="55">
        <v>5743.6</v>
      </c>
      <c r="I7" s="56">
        <v>423.75</v>
      </c>
      <c r="J7" s="79">
        <f aca="true" t="shared" si="0" ref="J7">H7+I7</f>
        <v>6167.35</v>
      </c>
      <c r="K7" s="91"/>
    </row>
    <row r="8" spans="1:11" s="53" customFormat="1" ht="12.95" customHeight="1">
      <c r="A8" s="126" t="s">
        <v>35</v>
      </c>
      <c r="B8" s="63" t="s">
        <v>106</v>
      </c>
      <c r="C8" s="42"/>
      <c r="D8" s="99"/>
      <c r="E8" s="125">
        <v>3412</v>
      </c>
      <c r="F8" s="125">
        <v>2111</v>
      </c>
      <c r="G8" s="82" t="s">
        <v>101</v>
      </c>
      <c r="H8" s="65">
        <v>1000</v>
      </c>
      <c r="I8" s="61">
        <v>589.25</v>
      </c>
      <c r="J8" s="65">
        <f>H8+I8</f>
        <v>1589.25</v>
      </c>
      <c r="K8" s="91"/>
    </row>
    <row r="9" spans="1:10" ht="12.95" customHeight="1">
      <c r="A9" s="6"/>
      <c r="B9" s="7"/>
      <c r="C9" s="8"/>
      <c r="D9" s="8"/>
      <c r="E9" s="174" t="s">
        <v>15</v>
      </c>
      <c r="F9" s="174"/>
      <c r="G9" s="174"/>
      <c r="H9" s="89">
        <f>H5+H7+H8</f>
        <v>6769.700000000001</v>
      </c>
      <c r="I9" s="89">
        <f aca="true" t="shared" si="1" ref="I9:J9">I5+I7+I8</f>
        <v>1015.9</v>
      </c>
      <c r="J9" s="89">
        <f t="shared" si="1"/>
        <v>7785.6</v>
      </c>
    </row>
    <row r="10" spans="1:12" ht="12.95" customHeight="1">
      <c r="A10" s="6"/>
      <c r="B10" s="9" t="s">
        <v>36</v>
      </c>
      <c r="C10" s="8"/>
      <c r="D10" s="8"/>
      <c r="E10" s="175" t="s">
        <v>16</v>
      </c>
      <c r="F10" s="175"/>
      <c r="G10" s="175"/>
      <c r="H10" s="89">
        <f>H6</f>
        <v>26.1</v>
      </c>
      <c r="I10" s="89">
        <f aca="true" t="shared" si="2" ref="I10:J10">I6</f>
        <v>2.9</v>
      </c>
      <c r="J10" s="89">
        <f t="shared" si="2"/>
        <v>29</v>
      </c>
      <c r="K10" s="92"/>
      <c r="L10" s="50"/>
    </row>
    <row r="11" spans="1:11" ht="12.95" customHeight="1">
      <c r="A11" s="6"/>
      <c r="B11" s="10"/>
      <c r="C11" s="8"/>
      <c r="D11" s="8"/>
      <c r="E11" s="176" t="s">
        <v>17</v>
      </c>
      <c r="F11" s="176"/>
      <c r="G11" s="176"/>
      <c r="H11" s="89">
        <v>0</v>
      </c>
      <c r="I11" s="89">
        <v>0</v>
      </c>
      <c r="J11" s="89">
        <v>0</v>
      </c>
      <c r="K11" s="93"/>
    </row>
    <row r="12" spans="1:10" ht="12.95" customHeight="1">
      <c r="A12" s="12"/>
      <c r="B12" s="13"/>
      <c r="C12" s="14"/>
      <c r="D12" s="14"/>
      <c r="E12" s="176" t="s">
        <v>18</v>
      </c>
      <c r="F12" s="176"/>
      <c r="G12" s="176"/>
      <c r="H12" s="15">
        <f>H9-H10-H11</f>
        <v>6743.6</v>
      </c>
      <c r="I12" s="15">
        <f>I9-I10-I11</f>
        <v>1013</v>
      </c>
      <c r="J12" s="15">
        <f>J9-J10-J11</f>
        <v>7756.6</v>
      </c>
    </row>
    <row r="13" spans="1:10" ht="12.95" customHeight="1">
      <c r="A13" s="16" t="s">
        <v>19</v>
      </c>
      <c r="B13" s="17"/>
      <c r="C13" s="18"/>
      <c r="D13" s="18"/>
      <c r="E13" s="19"/>
      <c r="F13" s="17"/>
      <c r="G13" s="17"/>
      <c r="H13" s="20"/>
      <c r="I13" s="20"/>
      <c r="J13" s="21"/>
    </row>
    <row r="14" spans="1:11" s="53" customFormat="1" ht="12.95" customHeight="1">
      <c r="A14" s="184" t="s">
        <v>13</v>
      </c>
      <c r="B14" s="97" t="s">
        <v>155</v>
      </c>
      <c r="C14" s="96"/>
      <c r="D14" s="96"/>
      <c r="E14" s="105">
        <v>6112</v>
      </c>
      <c r="F14" s="105">
        <v>5901</v>
      </c>
      <c r="G14" s="82" t="s">
        <v>50</v>
      </c>
      <c r="H14" s="98">
        <v>9</v>
      </c>
      <c r="I14" s="80">
        <v>-5</v>
      </c>
      <c r="J14" s="65">
        <f aca="true" t="shared" si="3" ref="J14:J17">H14+I14</f>
        <v>4</v>
      </c>
      <c r="K14" s="91"/>
    </row>
    <row r="15" spans="1:11" s="53" customFormat="1" ht="12.95" customHeight="1">
      <c r="A15" s="186"/>
      <c r="B15" s="101" t="s">
        <v>65</v>
      </c>
      <c r="C15" s="106"/>
      <c r="D15" s="96"/>
      <c r="E15" s="105">
        <v>3419</v>
      </c>
      <c r="F15" s="105">
        <v>5222</v>
      </c>
      <c r="G15" s="82" t="s">
        <v>51</v>
      </c>
      <c r="H15" s="98">
        <v>0</v>
      </c>
      <c r="I15" s="80">
        <v>5</v>
      </c>
      <c r="J15" s="65">
        <f t="shared" si="3"/>
        <v>5</v>
      </c>
      <c r="K15" s="91"/>
    </row>
    <row r="16" spans="1:11" s="53" customFormat="1" ht="12.95" customHeight="1">
      <c r="A16" s="184" t="s">
        <v>14</v>
      </c>
      <c r="B16" s="97" t="s">
        <v>64</v>
      </c>
      <c r="C16" s="42"/>
      <c r="D16" s="81"/>
      <c r="E16" s="105">
        <v>3392</v>
      </c>
      <c r="F16" s="105">
        <v>5222</v>
      </c>
      <c r="G16" s="82" t="s">
        <v>52</v>
      </c>
      <c r="H16" s="98">
        <v>200</v>
      </c>
      <c r="I16" s="80">
        <v>-20</v>
      </c>
      <c r="J16" s="65">
        <f t="shared" si="3"/>
        <v>180</v>
      </c>
      <c r="K16" s="91"/>
    </row>
    <row r="17" spans="1:11" ht="12.95" customHeight="1">
      <c r="A17" s="186"/>
      <c r="B17" s="97" t="s">
        <v>180</v>
      </c>
      <c r="C17" s="83"/>
      <c r="D17" s="84"/>
      <c r="E17" s="105">
        <v>3315</v>
      </c>
      <c r="F17" s="105">
        <v>5222</v>
      </c>
      <c r="G17" s="82" t="s">
        <v>53</v>
      </c>
      <c r="H17" s="98">
        <v>56.6</v>
      </c>
      <c r="I17" s="80">
        <v>20</v>
      </c>
      <c r="J17" s="65">
        <f t="shared" si="3"/>
        <v>76.6</v>
      </c>
      <c r="K17" s="94"/>
    </row>
    <row r="18" spans="1:10" s="53" customFormat="1" ht="12.95" customHeight="1">
      <c r="A18" s="187" t="s">
        <v>35</v>
      </c>
      <c r="B18" s="97" t="s">
        <v>66</v>
      </c>
      <c r="C18" s="108"/>
      <c r="D18" s="108"/>
      <c r="E18" s="105">
        <v>3314</v>
      </c>
      <c r="F18" s="105">
        <v>5011</v>
      </c>
      <c r="G18" s="82" t="s">
        <v>54</v>
      </c>
      <c r="H18" s="98">
        <v>445.5</v>
      </c>
      <c r="I18" s="80">
        <v>-30</v>
      </c>
      <c r="J18" s="65">
        <f aca="true" t="shared" si="4" ref="J18:J41">H18+I18</f>
        <v>415.5</v>
      </c>
    </row>
    <row r="19" spans="1:14" s="52" customFormat="1" ht="12.95" customHeight="1">
      <c r="A19" s="187"/>
      <c r="B19" s="97" t="s">
        <v>67</v>
      </c>
      <c r="C19" s="108"/>
      <c r="D19" s="108"/>
      <c r="E19" s="105">
        <v>3314</v>
      </c>
      <c r="F19" s="105">
        <v>5031</v>
      </c>
      <c r="G19" s="82" t="s">
        <v>54</v>
      </c>
      <c r="H19" s="98">
        <v>112.2</v>
      </c>
      <c r="I19" s="80">
        <v>-7.5</v>
      </c>
      <c r="J19" s="65">
        <f t="shared" si="4"/>
        <v>104.7</v>
      </c>
      <c r="L19" s="72"/>
      <c r="M19" s="71"/>
      <c r="N19" s="71"/>
    </row>
    <row r="20" spans="1:14" s="52" customFormat="1" ht="12.95" customHeight="1">
      <c r="A20" s="187"/>
      <c r="B20" s="97" t="s">
        <v>68</v>
      </c>
      <c r="C20" s="108"/>
      <c r="D20" s="108"/>
      <c r="E20" s="105">
        <v>3314</v>
      </c>
      <c r="F20" s="105">
        <v>5032</v>
      </c>
      <c r="G20" s="82" t="s">
        <v>54</v>
      </c>
      <c r="H20" s="98">
        <v>40.7</v>
      </c>
      <c r="I20" s="80">
        <v>-2.7</v>
      </c>
      <c r="J20" s="65">
        <f t="shared" si="4"/>
        <v>38</v>
      </c>
      <c r="L20" s="72"/>
      <c r="M20" s="71"/>
      <c r="N20" s="71"/>
    </row>
    <row r="21" spans="1:14" s="52" customFormat="1" ht="12.95" customHeight="1">
      <c r="A21" s="187"/>
      <c r="B21" s="97" t="s">
        <v>66</v>
      </c>
      <c r="C21" s="108"/>
      <c r="D21" s="108"/>
      <c r="E21" s="105">
        <v>3314</v>
      </c>
      <c r="F21" s="105">
        <v>5011</v>
      </c>
      <c r="G21" s="82" t="s">
        <v>55</v>
      </c>
      <c r="H21" s="98">
        <v>1317.8</v>
      </c>
      <c r="I21" s="80">
        <v>30</v>
      </c>
      <c r="J21" s="65">
        <f t="shared" si="4"/>
        <v>1347.8</v>
      </c>
      <c r="L21" s="72"/>
      <c r="M21" s="71"/>
      <c r="N21" s="71"/>
    </row>
    <row r="22" spans="1:14" s="52" customFormat="1" ht="12.95" customHeight="1">
      <c r="A22" s="187"/>
      <c r="B22" s="97" t="s">
        <v>67</v>
      </c>
      <c r="C22" s="108"/>
      <c r="D22" s="108"/>
      <c r="E22" s="105">
        <v>3314</v>
      </c>
      <c r="F22" s="105">
        <v>5031</v>
      </c>
      <c r="G22" s="82" t="s">
        <v>55</v>
      </c>
      <c r="H22" s="98">
        <v>330</v>
      </c>
      <c r="I22" s="80">
        <v>7.5</v>
      </c>
      <c r="J22" s="65">
        <f t="shared" si="4"/>
        <v>337.5</v>
      </c>
      <c r="L22" s="72"/>
      <c r="M22" s="71"/>
      <c r="N22" s="71"/>
    </row>
    <row r="23" spans="1:14" s="52" customFormat="1" ht="12.95" customHeight="1">
      <c r="A23" s="187"/>
      <c r="B23" s="97" t="s">
        <v>68</v>
      </c>
      <c r="C23" s="108"/>
      <c r="D23" s="108"/>
      <c r="E23" s="105">
        <v>3314</v>
      </c>
      <c r="F23" s="105">
        <v>5032</v>
      </c>
      <c r="G23" s="82" t="s">
        <v>55</v>
      </c>
      <c r="H23" s="98">
        <v>118.8</v>
      </c>
      <c r="I23" s="80">
        <v>2.7</v>
      </c>
      <c r="J23" s="65">
        <f t="shared" si="4"/>
        <v>121.5</v>
      </c>
      <c r="L23" s="72"/>
      <c r="M23" s="71"/>
      <c r="N23" s="71"/>
    </row>
    <row r="24" spans="1:14" s="52" customFormat="1" ht="12.95" customHeight="1">
      <c r="A24" s="187" t="s">
        <v>37</v>
      </c>
      <c r="B24" s="97" t="s">
        <v>70</v>
      </c>
      <c r="C24" s="108"/>
      <c r="D24" s="113">
        <v>103533063</v>
      </c>
      <c r="E24" s="113">
        <v>3113</v>
      </c>
      <c r="F24" s="113">
        <v>5169</v>
      </c>
      <c r="G24" s="82" t="s">
        <v>69</v>
      </c>
      <c r="H24" s="98">
        <v>142.34</v>
      </c>
      <c r="I24" s="80">
        <v>-25.5</v>
      </c>
      <c r="J24" s="65">
        <f t="shared" si="4"/>
        <v>116.84</v>
      </c>
      <c r="L24" s="72"/>
      <c r="M24" s="71"/>
      <c r="N24" s="71"/>
    </row>
    <row r="25" spans="1:14" s="52" customFormat="1" ht="12.95" customHeight="1">
      <c r="A25" s="187"/>
      <c r="B25" s="97" t="s">
        <v>71</v>
      </c>
      <c r="C25" s="108"/>
      <c r="D25" s="113">
        <v>103133063</v>
      </c>
      <c r="E25" s="113">
        <v>3113</v>
      </c>
      <c r="F25" s="113">
        <v>5169</v>
      </c>
      <c r="G25" s="82" t="s">
        <v>69</v>
      </c>
      <c r="H25" s="98">
        <v>14.84</v>
      </c>
      <c r="I25" s="80">
        <v>-3</v>
      </c>
      <c r="J25" s="65">
        <f t="shared" si="4"/>
        <v>11.84</v>
      </c>
      <c r="L25" s="72"/>
      <c r="M25" s="71"/>
      <c r="N25" s="71"/>
    </row>
    <row r="26" spans="1:14" s="52" customFormat="1" ht="12.95" customHeight="1">
      <c r="A26" s="187"/>
      <c r="B26" s="97" t="s">
        <v>72</v>
      </c>
      <c r="C26" s="108"/>
      <c r="D26" s="113"/>
      <c r="E26" s="113">
        <v>3113</v>
      </c>
      <c r="F26" s="113">
        <v>5169</v>
      </c>
      <c r="G26" s="82" t="s">
        <v>69</v>
      </c>
      <c r="H26" s="98">
        <v>6.92</v>
      </c>
      <c r="I26" s="80">
        <v>-1.5</v>
      </c>
      <c r="J26" s="65">
        <f t="shared" si="4"/>
        <v>5.42</v>
      </c>
      <c r="L26" s="72"/>
      <c r="M26" s="71"/>
      <c r="N26" s="71"/>
    </row>
    <row r="27" spans="1:14" s="52" customFormat="1" ht="12.95" customHeight="1">
      <c r="A27" s="187"/>
      <c r="B27" s="97" t="s">
        <v>74</v>
      </c>
      <c r="C27" s="108"/>
      <c r="D27" s="113">
        <v>103533063</v>
      </c>
      <c r="E27" s="113">
        <v>3113</v>
      </c>
      <c r="F27" s="113">
        <v>5162</v>
      </c>
      <c r="G27" s="82" t="s">
        <v>69</v>
      </c>
      <c r="H27" s="98">
        <v>8.5</v>
      </c>
      <c r="I27" s="80">
        <v>12.75</v>
      </c>
      <c r="J27" s="65">
        <f t="shared" si="4"/>
        <v>21.25</v>
      </c>
      <c r="L27" s="72"/>
      <c r="M27" s="71"/>
      <c r="N27" s="71"/>
    </row>
    <row r="28" spans="1:14" s="52" customFormat="1" ht="12.95" customHeight="1">
      <c r="A28" s="187"/>
      <c r="B28" s="97" t="s">
        <v>75</v>
      </c>
      <c r="C28" s="108"/>
      <c r="D28" s="113">
        <v>103133063</v>
      </c>
      <c r="E28" s="113">
        <v>3113</v>
      </c>
      <c r="F28" s="113">
        <v>5162</v>
      </c>
      <c r="G28" s="82" t="s">
        <v>69</v>
      </c>
      <c r="H28" s="98">
        <v>1</v>
      </c>
      <c r="I28" s="80">
        <v>1.5</v>
      </c>
      <c r="J28" s="65">
        <f t="shared" si="4"/>
        <v>2.5</v>
      </c>
      <c r="L28" s="72"/>
      <c r="M28" s="71"/>
      <c r="N28" s="71"/>
    </row>
    <row r="29" spans="1:14" s="52" customFormat="1" ht="12.95" customHeight="1">
      <c r="A29" s="187"/>
      <c r="B29" s="97" t="s">
        <v>73</v>
      </c>
      <c r="C29" s="108"/>
      <c r="D29" s="113"/>
      <c r="E29" s="113">
        <v>3113</v>
      </c>
      <c r="F29" s="113">
        <v>5162</v>
      </c>
      <c r="G29" s="82" t="s">
        <v>69</v>
      </c>
      <c r="H29" s="98">
        <v>0.5</v>
      </c>
      <c r="I29" s="80">
        <v>0.75</v>
      </c>
      <c r="J29" s="65">
        <f t="shared" si="4"/>
        <v>1.25</v>
      </c>
      <c r="L29" s="72"/>
      <c r="M29" s="71"/>
      <c r="N29" s="71"/>
    </row>
    <row r="30" spans="1:14" s="52" customFormat="1" ht="12.95" customHeight="1">
      <c r="A30" s="187"/>
      <c r="B30" s="97" t="s">
        <v>78</v>
      </c>
      <c r="C30" s="108"/>
      <c r="D30" s="113">
        <v>103533063</v>
      </c>
      <c r="E30" s="113">
        <v>3113</v>
      </c>
      <c r="F30" s="113">
        <v>5164</v>
      </c>
      <c r="G30" s="82" t="s">
        <v>69</v>
      </c>
      <c r="H30" s="98">
        <v>8.5</v>
      </c>
      <c r="I30" s="80">
        <v>8.5</v>
      </c>
      <c r="J30" s="65">
        <f t="shared" si="4"/>
        <v>17</v>
      </c>
      <c r="L30" s="72"/>
      <c r="M30" s="71"/>
      <c r="N30" s="71"/>
    </row>
    <row r="31" spans="1:14" s="52" customFormat="1" ht="12.95" customHeight="1">
      <c r="A31" s="187"/>
      <c r="B31" s="97" t="s">
        <v>79</v>
      </c>
      <c r="C31" s="108"/>
      <c r="D31" s="113">
        <v>103133063</v>
      </c>
      <c r="E31" s="113">
        <v>3113</v>
      </c>
      <c r="F31" s="113">
        <v>5164</v>
      </c>
      <c r="G31" s="82" t="s">
        <v>69</v>
      </c>
      <c r="H31" s="98">
        <v>1</v>
      </c>
      <c r="I31" s="80">
        <v>1</v>
      </c>
      <c r="J31" s="65">
        <f t="shared" si="4"/>
        <v>2</v>
      </c>
      <c r="L31" s="72"/>
      <c r="M31" s="71"/>
      <c r="N31" s="71"/>
    </row>
    <row r="32" spans="1:14" s="52" customFormat="1" ht="12.95" customHeight="1">
      <c r="A32" s="187"/>
      <c r="B32" s="97" t="s">
        <v>76</v>
      </c>
      <c r="C32" s="108"/>
      <c r="D32" s="113"/>
      <c r="E32" s="113">
        <v>3113</v>
      </c>
      <c r="F32" s="113">
        <v>5164</v>
      </c>
      <c r="G32" s="82" t="s">
        <v>69</v>
      </c>
      <c r="H32" s="98">
        <v>0.5</v>
      </c>
      <c r="I32" s="80">
        <v>0.5</v>
      </c>
      <c r="J32" s="65">
        <f t="shared" si="4"/>
        <v>1</v>
      </c>
      <c r="L32" s="72"/>
      <c r="M32" s="71"/>
      <c r="N32" s="71"/>
    </row>
    <row r="33" spans="1:14" s="52" customFormat="1" ht="12.95" customHeight="1">
      <c r="A33" s="187"/>
      <c r="B33" s="97" t="s">
        <v>80</v>
      </c>
      <c r="C33" s="108"/>
      <c r="D33" s="113">
        <v>103533063</v>
      </c>
      <c r="E33" s="113">
        <v>3113</v>
      </c>
      <c r="F33" s="113">
        <v>5167</v>
      </c>
      <c r="G33" s="82" t="s">
        <v>69</v>
      </c>
      <c r="H33" s="98">
        <v>26.01</v>
      </c>
      <c r="I33" s="80">
        <v>4.25</v>
      </c>
      <c r="J33" s="65">
        <f t="shared" si="4"/>
        <v>30.26</v>
      </c>
      <c r="L33" s="72"/>
      <c r="M33" s="71"/>
      <c r="N33" s="71"/>
    </row>
    <row r="34" spans="1:14" s="52" customFormat="1" ht="12.95" customHeight="1">
      <c r="A34" s="187"/>
      <c r="B34" s="97" t="s">
        <v>81</v>
      </c>
      <c r="C34" s="108"/>
      <c r="D34" s="113">
        <v>103133063</v>
      </c>
      <c r="E34" s="113">
        <v>3113</v>
      </c>
      <c r="F34" s="113">
        <v>5167</v>
      </c>
      <c r="G34" s="82" t="s">
        <v>69</v>
      </c>
      <c r="H34" s="98">
        <v>3.06</v>
      </c>
      <c r="I34" s="80">
        <v>0.5</v>
      </c>
      <c r="J34" s="65">
        <f t="shared" si="4"/>
        <v>3.56</v>
      </c>
      <c r="L34" s="72"/>
      <c r="M34" s="71"/>
      <c r="N34" s="71"/>
    </row>
    <row r="35" spans="1:14" s="52" customFormat="1" ht="12.95" customHeight="1">
      <c r="A35" s="187"/>
      <c r="B35" s="97" t="s">
        <v>77</v>
      </c>
      <c r="C35" s="108"/>
      <c r="D35" s="113"/>
      <c r="E35" s="113">
        <v>3113</v>
      </c>
      <c r="F35" s="113">
        <v>5167</v>
      </c>
      <c r="G35" s="82" t="s">
        <v>69</v>
      </c>
      <c r="H35" s="98">
        <v>1.53</v>
      </c>
      <c r="I35" s="80">
        <v>0.25</v>
      </c>
      <c r="J35" s="65">
        <f t="shared" si="4"/>
        <v>1.78</v>
      </c>
      <c r="L35" s="72"/>
      <c r="M35" s="71"/>
      <c r="N35" s="71"/>
    </row>
    <row r="36" spans="1:14" s="52" customFormat="1" ht="12.95" customHeight="1">
      <c r="A36" s="184" t="s">
        <v>38</v>
      </c>
      <c r="B36" s="97" t="s">
        <v>85</v>
      </c>
      <c r="C36" s="108"/>
      <c r="D36" s="113">
        <v>103533063</v>
      </c>
      <c r="E36" s="113">
        <v>3113</v>
      </c>
      <c r="F36" s="113">
        <v>5137</v>
      </c>
      <c r="G36" s="82" t="s">
        <v>84</v>
      </c>
      <c r="H36" s="98">
        <v>16.52182</v>
      </c>
      <c r="I36" s="80">
        <v>-0.9</v>
      </c>
      <c r="J36" s="65">
        <f t="shared" si="4"/>
        <v>15.621820000000001</v>
      </c>
      <c r="L36" s="72"/>
      <c r="M36" s="71"/>
      <c r="N36" s="71"/>
    </row>
    <row r="37" spans="1:14" s="52" customFormat="1" ht="12.95" customHeight="1">
      <c r="A37" s="185"/>
      <c r="B37" s="97" t="s">
        <v>86</v>
      </c>
      <c r="C37" s="108"/>
      <c r="D37" s="113">
        <v>103133063</v>
      </c>
      <c r="E37" s="113">
        <v>3113</v>
      </c>
      <c r="F37" s="113">
        <v>5137</v>
      </c>
      <c r="G37" s="82" t="s">
        <v>84</v>
      </c>
      <c r="H37" s="98">
        <v>1.94374</v>
      </c>
      <c r="I37" s="80">
        <v>-0.11</v>
      </c>
      <c r="J37" s="65">
        <f t="shared" si="4"/>
        <v>1.83374</v>
      </c>
      <c r="L37" s="72"/>
      <c r="M37" s="71"/>
      <c r="N37" s="71"/>
    </row>
    <row r="38" spans="1:14" s="52" customFormat="1" ht="12.95" customHeight="1">
      <c r="A38" s="185"/>
      <c r="B38" s="97" t="s">
        <v>87</v>
      </c>
      <c r="C38" s="108"/>
      <c r="D38" s="113">
        <v>103100200</v>
      </c>
      <c r="E38" s="113">
        <v>3113</v>
      </c>
      <c r="F38" s="113">
        <v>5137</v>
      </c>
      <c r="G38" s="82" t="s">
        <v>84</v>
      </c>
      <c r="H38" s="98">
        <v>0.97187</v>
      </c>
      <c r="I38" s="80">
        <v>-0.05</v>
      </c>
      <c r="J38" s="65">
        <f t="shared" si="4"/>
        <v>0.92187</v>
      </c>
      <c r="L38" s="72"/>
      <c r="M38" s="71"/>
      <c r="N38" s="71"/>
    </row>
    <row r="39" spans="1:14" s="52" customFormat="1" ht="12.95" customHeight="1">
      <c r="A39" s="185"/>
      <c r="B39" s="134" t="s">
        <v>88</v>
      </c>
      <c r="C39" s="85" t="s">
        <v>107</v>
      </c>
      <c r="D39" s="86">
        <v>103533063</v>
      </c>
      <c r="E39" s="86">
        <v>3113</v>
      </c>
      <c r="F39" s="86">
        <v>5139</v>
      </c>
      <c r="G39" s="87" t="s">
        <v>84</v>
      </c>
      <c r="H39" s="145">
        <v>0</v>
      </c>
      <c r="I39" s="138">
        <v>0.9</v>
      </c>
      <c r="J39" s="88">
        <f t="shared" si="4"/>
        <v>0.9</v>
      </c>
      <c r="L39" s="72"/>
      <c r="M39" s="71"/>
      <c r="N39" s="71"/>
    </row>
    <row r="40" spans="1:14" s="52" customFormat="1" ht="12.95" customHeight="1">
      <c r="A40" s="185"/>
      <c r="B40" s="134" t="s">
        <v>89</v>
      </c>
      <c r="C40" s="85" t="s">
        <v>107</v>
      </c>
      <c r="D40" s="86">
        <v>103133063</v>
      </c>
      <c r="E40" s="86">
        <v>3113</v>
      </c>
      <c r="F40" s="86">
        <v>5139</v>
      </c>
      <c r="G40" s="87" t="s">
        <v>84</v>
      </c>
      <c r="H40" s="145">
        <v>0</v>
      </c>
      <c r="I40" s="138">
        <v>0.11</v>
      </c>
      <c r="J40" s="88">
        <f t="shared" si="4"/>
        <v>0.11</v>
      </c>
      <c r="L40" s="72"/>
      <c r="M40" s="71"/>
      <c r="N40" s="71"/>
    </row>
    <row r="41" spans="1:14" s="52" customFormat="1" ht="12.95" customHeight="1">
      <c r="A41" s="185"/>
      <c r="B41" s="134" t="s">
        <v>90</v>
      </c>
      <c r="C41" s="85" t="s">
        <v>107</v>
      </c>
      <c r="D41" s="86">
        <v>103100200</v>
      </c>
      <c r="E41" s="86">
        <v>3113</v>
      </c>
      <c r="F41" s="86">
        <v>5139</v>
      </c>
      <c r="G41" s="87" t="s">
        <v>84</v>
      </c>
      <c r="H41" s="145">
        <v>0</v>
      </c>
      <c r="I41" s="138">
        <v>0.05</v>
      </c>
      <c r="J41" s="88">
        <f t="shared" si="4"/>
        <v>0.05</v>
      </c>
      <c r="L41" s="72"/>
      <c r="M41" s="71"/>
      <c r="N41" s="71"/>
    </row>
    <row r="42" spans="1:14" s="52" customFormat="1" ht="12.95" customHeight="1">
      <c r="A42" s="177" t="s">
        <v>39</v>
      </c>
      <c r="B42" s="81" t="s">
        <v>57</v>
      </c>
      <c r="C42" s="108"/>
      <c r="D42" s="108"/>
      <c r="E42" s="114">
        <v>5311</v>
      </c>
      <c r="F42" s="114">
        <v>5171</v>
      </c>
      <c r="G42" s="41" t="s">
        <v>56</v>
      </c>
      <c r="H42" s="55">
        <v>569</v>
      </c>
      <c r="I42" s="56">
        <v>-270</v>
      </c>
      <c r="J42" s="79">
        <f>H42+I42</f>
        <v>299</v>
      </c>
      <c r="L42" s="72"/>
      <c r="M42" s="71"/>
      <c r="N42" s="71"/>
    </row>
    <row r="43" spans="1:14" s="52" customFormat="1" ht="12.95" customHeight="1">
      <c r="A43" s="178"/>
      <c r="B43" s="81" t="s">
        <v>58</v>
      </c>
      <c r="C43" s="108"/>
      <c r="D43" s="108"/>
      <c r="E43" s="107">
        <v>5311</v>
      </c>
      <c r="F43" s="107">
        <v>5169</v>
      </c>
      <c r="G43" s="41" t="s">
        <v>56</v>
      </c>
      <c r="H43" s="55">
        <v>575</v>
      </c>
      <c r="I43" s="56">
        <v>-88</v>
      </c>
      <c r="J43" s="79">
        <f>H43+I43</f>
        <v>487</v>
      </c>
      <c r="L43" s="72"/>
      <c r="M43" s="71"/>
      <c r="N43" s="71"/>
    </row>
    <row r="44" spans="1:14" s="52" customFormat="1" ht="12.95" customHeight="1">
      <c r="A44" s="178"/>
      <c r="B44" s="81" t="s">
        <v>59</v>
      </c>
      <c r="C44" s="108"/>
      <c r="D44" s="108"/>
      <c r="E44" s="107">
        <v>5311</v>
      </c>
      <c r="F44" s="107">
        <v>5134</v>
      </c>
      <c r="G44" s="41" t="s">
        <v>56</v>
      </c>
      <c r="H44" s="55">
        <v>300</v>
      </c>
      <c r="I44" s="56">
        <v>-45</v>
      </c>
      <c r="J44" s="79">
        <f>H44+I44</f>
        <v>255</v>
      </c>
      <c r="L44" s="72"/>
      <c r="M44" s="71"/>
      <c r="N44" s="71"/>
    </row>
    <row r="45" spans="1:14" s="52" customFormat="1" ht="12.95" customHeight="1">
      <c r="A45" s="178"/>
      <c r="B45" s="81" t="s">
        <v>60</v>
      </c>
      <c r="C45" s="108"/>
      <c r="D45" s="108"/>
      <c r="E45" s="115">
        <v>5311</v>
      </c>
      <c r="F45" s="115">
        <v>5011</v>
      </c>
      <c r="G45" s="116" t="s">
        <v>56</v>
      </c>
      <c r="H45" s="117">
        <v>12650</v>
      </c>
      <c r="I45" s="118">
        <v>810</v>
      </c>
      <c r="J45" s="119">
        <f aca="true" t="shared" si="5" ref="J45:J48">H45+I45</f>
        <v>13460</v>
      </c>
      <c r="L45" s="72"/>
      <c r="M45" s="71"/>
      <c r="N45" s="71"/>
    </row>
    <row r="46" spans="1:14" s="52" customFormat="1" ht="12.95" customHeight="1">
      <c r="A46" s="178"/>
      <c r="B46" s="81" t="s">
        <v>61</v>
      </c>
      <c r="C46" s="108"/>
      <c r="D46" s="108"/>
      <c r="E46" s="115">
        <v>5311</v>
      </c>
      <c r="F46" s="115">
        <v>5021</v>
      </c>
      <c r="G46" s="116" t="s">
        <v>56</v>
      </c>
      <c r="H46" s="117">
        <v>70</v>
      </c>
      <c r="I46" s="118">
        <v>23</v>
      </c>
      <c r="J46" s="119">
        <f t="shared" si="5"/>
        <v>93</v>
      </c>
      <c r="L46" s="72"/>
      <c r="M46" s="71"/>
      <c r="N46" s="71"/>
    </row>
    <row r="47" spans="1:14" s="52" customFormat="1" ht="12.95" customHeight="1">
      <c r="A47" s="178"/>
      <c r="B47" s="81" t="s">
        <v>62</v>
      </c>
      <c r="C47" s="108"/>
      <c r="D47" s="108"/>
      <c r="E47" s="115">
        <v>5311</v>
      </c>
      <c r="F47" s="115">
        <v>5031</v>
      </c>
      <c r="G47" s="116" t="s">
        <v>56</v>
      </c>
      <c r="H47" s="117">
        <v>3140</v>
      </c>
      <c r="I47" s="118">
        <v>102</v>
      </c>
      <c r="J47" s="119">
        <f t="shared" si="5"/>
        <v>3242</v>
      </c>
      <c r="L47" s="72"/>
      <c r="M47" s="71"/>
      <c r="N47" s="71"/>
    </row>
    <row r="48" spans="1:14" s="52" customFormat="1" ht="12.95" customHeight="1">
      <c r="A48" s="178"/>
      <c r="B48" s="81" t="s">
        <v>63</v>
      </c>
      <c r="C48" s="42"/>
      <c r="D48" s="99"/>
      <c r="E48" s="115">
        <v>5311</v>
      </c>
      <c r="F48" s="115">
        <v>5032</v>
      </c>
      <c r="G48" s="116" t="s">
        <v>56</v>
      </c>
      <c r="H48" s="117">
        <v>1140</v>
      </c>
      <c r="I48" s="118">
        <v>45</v>
      </c>
      <c r="J48" s="119">
        <f t="shared" si="5"/>
        <v>1185</v>
      </c>
      <c r="K48" s="71"/>
      <c r="L48" s="72"/>
      <c r="M48" s="71"/>
      <c r="N48" s="71"/>
    </row>
    <row r="49" spans="1:14" s="52" customFormat="1" ht="12.95" customHeight="1">
      <c r="A49" s="182" t="s">
        <v>82</v>
      </c>
      <c r="B49" s="81" t="s">
        <v>91</v>
      </c>
      <c r="C49" s="42"/>
      <c r="D49" s="99"/>
      <c r="E49" s="114">
        <v>5213</v>
      </c>
      <c r="F49" s="114">
        <v>5903</v>
      </c>
      <c r="G49" s="41"/>
      <c r="H49" s="55">
        <v>193</v>
      </c>
      <c r="I49" s="56">
        <v>-30</v>
      </c>
      <c r="J49" s="79">
        <f>SUM(H49:I49)</f>
        <v>163</v>
      </c>
      <c r="K49" s="71"/>
      <c r="L49" s="72"/>
      <c r="M49" s="71"/>
      <c r="N49" s="71"/>
    </row>
    <row r="50" spans="1:14" s="52" customFormat="1" ht="12.95" customHeight="1">
      <c r="A50" s="182"/>
      <c r="B50" s="81" t="s">
        <v>92</v>
      </c>
      <c r="C50" s="42"/>
      <c r="D50" s="99"/>
      <c r="E50" s="114">
        <v>5512</v>
      </c>
      <c r="F50" s="114">
        <v>5137</v>
      </c>
      <c r="G50" s="41" t="s">
        <v>94</v>
      </c>
      <c r="H50" s="55">
        <v>90</v>
      </c>
      <c r="I50" s="56">
        <v>20</v>
      </c>
      <c r="J50" s="79">
        <f>SUM(H50:I50)</f>
        <v>110</v>
      </c>
      <c r="K50" s="71"/>
      <c r="L50" s="72"/>
      <c r="M50" s="71"/>
      <c r="N50" s="71"/>
    </row>
    <row r="51" spans="1:14" s="52" customFormat="1" ht="12.95" customHeight="1">
      <c r="A51" s="182"/>
      <c r="B51" s="81" t="s">
        <v>93</v>
      </c>
      <c r="C51" s="42"/>
      <c r="D51" s="99"/>
      <c r="E51" s="114">
        <v>5212</v>
      </c>
      <c r="F51" s="114">
        <v>5042</v>
      </c>
      <c r="G51" s="41" t="s">
        <v>94</v>
      </c>
      <c r="H51" s="55">
        <v>5</v>
      </c>
      <c r="I51" s="56">
        <v>10</v>
      </c>
      <c r="J51" s="79">
        <f>SUM(H51:I51)</f>
        <v>15</v>
      </c>
      <c r="K51" s="71"/>
      <c r="L51" s="72"/>
      <c r="M51" s="71"/>
      <c r="N51" s="71"/>
    </row>
    <row r="52" spans="1:14" s="52" customFormat="1" ht="12.95" customHeight="1">
      <c r="A52" s="177" t="s">
        <v>83</v>
      </c>
      <c r="B52" s="109" t="s">
        <v>123</v>
      </c>
      <c r="C52" s="42"/>
      <c r="D52" s="99"/>
      <c r="E52" s="122">
        <v>2223</v>
      </c>
      <c r="F52" s="110">
        <v>5169</v>
      </c>
      <c r="G52" s="123">
        <v>5199</v>
      </c>
      <c r="H52" s="111">
        <v>5</v>
      </c>
      <c r="I52" s="112">
        <v>-5</v>
      </c>
      <c r="J52" s="111">
        <v>0</v>
      </c>
      <c r="K52" s="71"/>
      <c r="L52" s="72"/>
      <c r="M52" s="71"/>
      <c r="N52" s="71"/>
    </row>
    <row r="53" spans="1:14" s="52" customFormat="1" ht="12.95" customHeight="1">
      <c r="A53" s="178"/>
      <c r="B53" s="109" t="s">
        <v>124</v>
      </c>
      <c r="C53" s="42"/>
      <c r="D53" s="99"/>
      <c r="E53" s="122">
        <v>2223</v>
      </c>
      <c r="F53" s="110">
        <v>5164</v>
      </c>
      <c r="G53" s="122">
        <v>5202</v>
      </c>
      <c r="H53" s="111">
        <v>30</v>
      </c>
      <c r="I53" s="112">
        <v>5</v>
      </c>
      <c r="J53" s="124">
        <v>35</v>
      </c>
      <c r="K53" s="71"/>
      <c r="L53" s="72"/>
      <c r="M53" s="71"/>
      <c r="N53" s="71"/>
    </row>
    <row r="54" spans="1:14" s="52" customFormat="1" ht="12.95" customHeight="1">
      <c r="A54" s="178"/>
      <c r="B54" s="109" t="s">
        <v>122</v>
      </c>
      <c r="C54" s="42"/>
      <c r="D54" s="99"/>
      <c r="E54" s="122">
        <v>2223</v>
      </c>
      <c r="F54" s="110">
        <v>5169</v>
      </c>
      <c r="G54" s="122">
        <v>5202</v>
      </c>
      <c r="H54" s="111">
        <v>50</v>
      </c>
      <c r="I54" s="112">
        <v>12</v>
      </c>
      <c r="J54" s="124">
        <v>62</v>
      </c>
      <c r="K54" s="71"/>
      <c r="L54" s="72"/>
      <c r="M54" s="71"/>
      <c r="N54" s="71"/>
    </row>
    <row r="55" spans="1:14" s="52" customFormat="1" ht="12.95" customHeight="1">
      <c r="A55" s="178"/>
      <c r="B55" s="109" t="s">
        <v>121</v>
      </c>
      <c r="C55" s="42"/>
      <c r="D55" s="99"/>
      <c r="E55" s="122">
        <v>2223</v>
      </c>
      <c r="F55" s="110">
        <v>5175</v>
      </c>
      <c r="G55" s="122">
        <v>5202</v>
      </c>
      <c r="H55" s="111">
        <v>15</v>
      </c>
      <c r="I55" s="112">
        <v>-9</v>
      </c>
      <c r="J55" s="124">
        <v>6</v>
      </c>
      <c r="K55" s="71"/>
      <c r="L55" s="72"/>
      <c r="M55" s="71"/>
      <c r="N55" s="71"/>
    </row>
    <row r="56" spans="1:14" s="52" customFormat="1" ht="12.95" customHeight="1">
      <c r="A56" s="183"/>
      <c r="B56" s="109" t="s">
        <v>120</v>
      </c>
      <c r="C56" s="42"/>
      <c r="D56" s="99"/>
      <c r="E56" s="122">
        <v>2223</v>
      </c>
      <c r="F56" s="110">
        <v>5194</v>
      </c>
      <c r="G56" s="122">
        <v>5202</v>
      </c>
      <c r="H56" s="111">
        <v>40</v>
      </c>
      <c r="I56" s="112">
        <v>-3</v>
      </c>
      <c r="J56" s="124">
        <v>37</v>
      </c>
      <c r="K56" s="71"/>
      <c r="L56" s="72"/>
      <c r="M56" s="71"/>
      <c r="N56" s="71"/>
    </row>
    <row r="57" spans="1:14" s="52" customFormat="1" ht="12.95" customHeight="1">
      <c r="A57" s="120" t="s">
        <v>95</v>
      </c>
      <c r="B57" s="109" t="s">
        <v>100</v>
      </c>
      <c r="C57" s="42"/>
      <c r="D57" s="99"/>
      <c r="E57" s="122">
        <v>6171</v>
      </c>
      <c r="F57" s="110">
        <v>5362</v>
      </c>
      <c r="G57" s="82" t="s">
        <v>156</v>
      </c>
      <c r="H57" s="65">
        <v>1292.07</v>
      </c>
      <c r="I57" s="112">
        <v>423.75</v>
      </c>
      <c r="J57" s="65">
        <f aca="true" t="shared" si="6" ref="J57:J59">H57+I57</f>
        <v>1715.82</v>
      </c>
      <c r="K57" s="71"/>
      <c r="L57" s="72"/>
      <c r="M57" s="71"/>
      <c r="N57" s="71"/>
    </row>
    <row r="58" spans="1:14" s="52" customFormat="1" ht="12.95" customHeight="1">
      <c r="A58" s="177" t="s">
        <v>99</v>
      </c>
      <c r="B58" s="63" t="s">
        <v>111</v>
      </c>
      <c r="C58" s="42"/>
      <c r="D58" s="99"/>
      <c r="E58" s="125">
        <v>3412</v>
      </c>
      <c r="F58" s="125">
        <v>5169</v>
      </c>
      <c r="G58" s="82" t="s">
        <v>102</v>
      </c>
      <c r="H58" s="65">
        <v>1085</v>
      </c>
      <c r="I58" s="61">
        <v>-120</v>
      </c>
      <c r="J58" s="65">
        <f t="shared" si="6"/>
        <v>965</v>
      </c>
      <c r="K58" s="71"/>
      <c r="L58" s="72"/>
      <c r="M58" s="71"/>
      <c r="N58" s="71"/>
    </row>
    <row r="59" spans="1:14" s="52" customFormat="1" ht="12.95" customHeight="1">
      <c r="A59" s="178"/>
      <c r="B59" s="63" t="s">
        <v>110</v>
      </c>
      <c r="C59" s="42"/>
      <c r="D59" s="99"/>
      <c r="E59" s="125">
        <v>3412</v>
      </c>
      <c r="F59" s="125">
        <v>5154</v>
      </c>
      <c r="G59" s="82" t="s">
        <v>103</v>
      </c>
      <c r="H59" s="65">
        <v>510</v>
      </c>
      <c r="I59" s="61">
        <v>-150</v>
      </c>
      <c r="J59" s="65">
        <f t="shared" si="6"/>
        <v>360</v>
      </c>
      <c r="K59" s="71"/>
      <c r="L59" s="72"/>
      <c r="M59" s="71"/>
      <c r="N59" s="71"/>
    </row>
    <row r="60" spans="1:14" s="52" customFormat="1" ht="12.95" customHeight="1">
      <c r="A60" s="178"/>
      <c r="B60" s="97" t="s">
        <v>112</v>
      </c>
      <c r="C60" s="42"/>
      <c r="D60" s="99"/>
      <c r="E60" s="125">
        <v>3412</v>
      </c>
      <c r="F60" s="125">
        <v>5169</v>
      </c>
      <c r="G60" s="82" t="s">
        <v>102</v>
      </c>
      <c r="H60" s="98">
        <v>965</v>
      </c>
      <c r="I60" s="80">
        <v>-30</v>
      </c>
      <c r="J60" s="65">
        <f>H60+I60</f>
        <v>935</v>
      </c>
      <c r="K60" s="71"/>
      <c r="L60" s="72"/>
      <c r="M60" s="71"/>
      <c r="N60" s="71"/>
    </row>
    <row r="61" spans="1:14" s="52" customFormat="1" ht="12.95" customHeight="1">
      <c r="A61" s="178"/>
      <c r="B61" s="97" t="s">
        <v>119</v>
      </c>
      <c r="C61" s="42"/>
      <c r="D61" s="99"/>
      <c r="E61" s="125">
        <v>3412</v>
      </c>
      <c r="F61" s="125">
        <v>5171</v>
      </c>
      <c r="G61" s="82" t="s">
        <v>102</v>
      </c>
      <c r="H61" s="98">
        <v>240</v>
      </c>
      <c r="I61" s="80">
        <v>30</v>
      </c>
      <c r="J61" s="65">
        <f aca="true" t="shared" si="7" ref="J61:J67">H61+I61</f>
        <v>270</v>
      </c>
      <c r="K61" s="71"/>
      <c r="L61" s="72"/>
      <c r="M61" s="71"/>
      <c r="N61" s="71"/>
    </row>
    <row r="62" spans="1:14" s="52" customFormat="1" ht="12.95" customHeight="1">
      <c r="A62" s="178"/>
      <c r="B62" s="97" t="s">
        <v>113</v>
      </c>
      <c r="C62" s="42"/>
      <c r="D62" s="99"/>
      <c r="E62" s="125">
        <v>3412</v>
      </c>
      <c r="F62" s="125">
        <v>5152</v>
      </c>
      <c r="G62" s="82" t="s">
        <v>103</v>
      </c>
      <c r="H62" s="65">
        <v>1150</v>
      </c>
      <c r="I62" s="80">
        <v>-200</v>
      </c>
      <c r="J62" s="65">
        <f t="shared" si="7"/>
        <v>950</v>
      </c>
      <c r="K62" s="71"/>
      <c r="L62" s="72"/>
      <c r="M62" s="71"/>
      <c r="N62" s="71"/>
    </row>
    <row r="63" spans="1:14" s="52" customFormat="1" ht="12.95" customHeight="1">
      <c r="A63" s="178"/>
      <c r="B63" s="97" t="s">
        <v>114</v>
      </c>
      <c r="C63" s="42"/>
      <c r="D63" s="99"/>
      <c r="E63" s="125">
        <v>3412</v>
      </c>
      <c r="F63" s="125">
        <v>5171</v>
      </c>
      <c r="G63" s="82" t="s">
        <v>103</v>
      </c>
      <c r="H63" s="65">
        <v>200</v>
      </c>
      <c r="I63" s="80">
        <v>200</v>
      </c>
      <c r="J63" s="65">
        <f t="shared" si="7"/>
        <v>400</v>
      </c>
      <c r="K63" s="71"/>
      <c r="L63" s="72"/>
      <c r="M63" s="71"/>
      <c r="N63" s="71"/>
    </row>
    <row r="64" spans="1:14" s="52" customFormat="1" ht="12.95" customHeight="1">
      <c r="A64" s="178"/>
      <c r="B64" s="97" t="s">
        <v>115</v>
      </c>
      <c r="C64" s="42"/>
      <c r="D64" s="99"/>
      <c r="E64" s="125">
        <v>3412</v>
      </c>
      <c r="F64" s="125">
        <v>5169</v>
      </c>
      <c r="G64" s="82" t="s">
        <v>105</v>
      </c>
      <c r="H64" s="98">
        <v>2540</v>
      </c>
      <c r="I64" s="80">
        <v>-30</v>
      </c>
      <c r="J64" s="65">
        <f t="shared" si="7"/>
        <v>2510</v>
      </c>
      <c r="K64" s="71"/>
      <c r="L64" s="72"/>
      <c r="M64" s="71"/>
      <c r="N64" s="71"/>
    </row>
    <row r="65" spans="1:14" s="52" customFormat="1" ht="12.95" customHeight="1">
      <c r="A65" s="178"/>
      <c r="B65" s="97" t="s">
        <v>116</v>
      </c>
      <c r="C65" s="42"/>
      <c r="D65" s="99"/>
      <c r="E65" s="125">
        <v>3412</v>
      </c>
      <c r="F65" s="125">
        <v>5171</v>
      </c>
      <c r="G65" s="82" t="s">
        <v>105</v>
      </c>
      <c r="H65" s="98">
        <v>620</v>
      </c>
      <c r="I65" s="80">
        <v>30</v>
      </c>
      <c r="J65" s="65">
        <f t="shared" si="7"/>
        <v>650</v>
      </c>
      <c r="K65" s="71"/>
      <c r="L65" s="72"/>
      <c r="M65" s="71"/>
      <c r="N65" s="71"/>
    </row>
    <row r="66" spans="1:14" s="52" customFormat="1" ht="12.95" customHeight="1">
      <c r="A66" s="178"/>
      <c r="B66" s="97" t="s">
        <v>118</v>
      </c>
      <c r="C66" s="42"/>
      <c r="D66" s="99"/>
      <c r="E66" s="125">
        <v>3429</v>
      </c>
      <c r="F66" s="125">
        <v>5169</v>
      </c>
      <c r="G66" s="82" t="s">
        <v>104</v>
      </c>
      <c r="H66" s="98">
        <v>1660.67</v>
      </c>
      <c r="I66" s="80">
        <v>-80</v>
      </c>
      <c r="J66" s="65">
        <f t="shared" si="7"/>
        <v>1580.67</v>
      </c>
      <c r="K66" s="71"/>
      <c r="L66" s="72"/>
      <c r="M66" s="71"/>
      <c r="N66" s="71"/>
    </row>
    <row r="67" spans="1:14" s="52" customFormat="1" ht="12.95" customHeight="1">
      <c r="A67" s="183"/>
      <c r="B67" s="97" t="s">
        <v>117</v>
      </c>
      <c r="C67" s="42"/>
      <c r="D67" s="99"/>
      <c r="E67" s="125">
        <v>3429</v>
      </c>
      <c r="F67" s="125">
        <v>5171</v>
      </c>
      <c r="G67" s="82" t="s">
        <v>104</v>
      </c>
      <c r="H67" s="98">
        <v>2170</v>
      </c>
      <c r="I67" s="80">
        <v>80</v>
      </c>
      <c r="J67" s="65">
        <f t="shared" si="7"/>
        <v>2250</v>
      </c>
      <c r="K67" s="71"/>
      <c r="L67" s="72"/>
      <c r="M67" s="71"/>
      <c r="N67" s="71"/>
    </row>
    <row r="68" spans="1:14" s="52" customFormat="1" ht="12.95" customHeight="1">
      <c r="A68" s="182" t="s">
        <v>143</v>
      </c>
      <c r="B68" s="97" t="s">
        <v>154</v>
      </c>
      <c r="C68" s="132"/>
      <c r="D68" s="132"/>
      <c r="E68" s="82" t="s">
        <v>125</v>
      </c>
      <c r="F68" s="127">
        <v>5213</v>
      </c>
      <c r="G68" s="82"/>
      <c r="H68" s="133">
        <v>39335</v>
      </c>
      <c r="I68" s="80">
        <v>-230</v>
      </c>
      <c r="J68" s="65">
        <f aca="true" t="shared" si="8" ref="J68:J69">H68+I68</f>
        <v>39105</v>
      </c>
      <c r="L68" s="72"/>
      <c r="M68" s="71"/>
      <c r="N68" s="71"/>
    </row>
    <row r="69" spans="1:14" s="52" customFormat="1" ht="12.95" customHeight="1">
      <c r="A69" s="182"/>
      <c r="B69" s="134" t="s">
        <v>144</v>
      </c>
      <c r="C69" s="85" t="s">
        <v>107</v>
      </c>
      <c r="D69" s="135"/>
      <c r="E69" s="141" t="s">
        <v>126</v>
      </c>
      <c r="F69" s="142">
        <v>5171</v>
      </c>
      <c r="G69" s="141" t="s">
        <v>127</v>
      </c>
      <c r="H69" s="137">
        <v>0</v>
      </c>
      <c r="I69" s="136">
        <v>230</v>
      </c>
      <c r="J69" s="88">
        <f t="shared" si="8"/>
        <v>230</v>
      </c>
      <c r="L69" s="72"/>
      <c r="M69" s="71"/>
      <c r="N69" s="71"/>
    </row>
    <row r="70" spans="1:10" ht="12.95" customHeight="1">
      <c r="A70" s="17"/>
      <c r="B70" s="58"/>
      <c r="C70" s="75"/>
      <c r="D70" s="75"/>
      <c r="E70" s="171" t="s">
        <v>20</v>
      </c>
      <c r="F70" s="172"/>
      <c r="G70" s="173"/>
      <c r="H70" s="61">
        <f>SUM(H14:H69)</f>
        <v>73504.47743</v>
      </c>
      <c r="I70" s="61">
        <f aca="true" t="shared" si="9" ref="I70:J70">SUM(I14:I69)</f>
        <v>730.75</v>
      </c>
      <c r="J70" s="61">
        <f t="shared" si="9"/>
        <v>74235.22743</v>
      </c>
    </row>
    <row r="71" spans="1:10" ht="12.95" customHeight="1">
      <c r="A71" s="38" t="s">
        <v>21</v>
      </c>
      <c r="B71" s="17"/>
      <c r="C71" s="18"/>
      <c r="D71" s="18"/>
      <c r="E71" s="19"/>
      <c r="F71" s="17"/>
      <c r="G71" s="17"/>
      <c r="H71" s="20"/>
      <c r="I71" s="20"/>
      <c r="J71" s="23"/>
    </row>
    <row r="72" spans="1:10" s="53" customFormat="1" ht="12.95" customHeight="1">
      <c r="A72" s="100" t="s">
        <v>13</v>
      </c>
      <c r="B72" s="81" t="s">
        <v>109</v>
      </c>
      <c r="C72" s="42"/>
      <c r="D72" s="42"/>
      <c r="E72" s="131">
        <v>5311</v>
      </c>
      <c r="F72" s="131">
        <v>6122</v>
      </c>
      <c r="G72" s="41" t="s">
        <v>56</v>
      </c>
      <c r="H72" s="55">
        <v>1300</v>
      </c>
      <c r="I72" s="56">
        <v>-577</v>
      </c>
      <c r="J72" s="79">
        <f>H72+I72</f>
        <v>723</v>
      </c>
    </row>
    <row r="73" spans="1:11" s="53" customFormat="1" ht="12.95" customHeight="1">
      <c r="A73" s="125" t="s">
        <v>14</v>
      </c>
      <c r="B73" s="128" t="s">
        <v>108</v>
      </c>
      <c r="C73" s="85" t="s">
        <v>107</v>
      </c>
      <c r="D73" s="129"/>
      <c r="E73" s="86">
        <v>3429</v>
      </c>
      <c r="F73" s="86">
        <v>6121</v>
      </c>
      <c r="G73" s="87" t="s">
        <v>104</v>
      </c>
      <c r="H73" s="88">
        <v>0</v>
      </c>
      <c r="I73" s="130">
        <v>859.25</v>
      </c>
      <c r="J73" s="88">
        <f>H73+I73</f>
        <v>859.25</v>
      </c>
      <c r="K73" s="95"/>
    </row>
    <row r="74" spans="1:10" s="53" customFormat="1" ht="12.95" customHeight="1">
      <c r="A74" s="184" t="s">
        <v>35</v>
      </c>
      <c r="B74" s="97" t="s">
        <v>145</v>
      </c>
      <c r="C74" s="103"/>
      <c r="D74" s="103"/>
      <c r="E74" s="144" t="s">
        <v>128</v>
      </c>
      <c r="F74" s="143">
        <v>6121</v>
      </c>
      <c r="G74" s="144" t="s">
        <v>129</v>
      </c>
      <c r="H74" s="133">
        <v>890</v>
      </c>
      <c r="I74" s="56">
        <v>-16</v>
      </c>
      <c r="J74" s="65">
        <f aca="true" t="shared" si="10" ref="J74:J82">H74+I74</f>
        <v>874</v>
      </c>
    </row>
    <row r="75" spans="1:10" s="53" customFormat="1" ht="12.95" customHeight="1">
      <c r="A75" s="185"/>
      <c r="B75" s="97" t="s">
        <v>146</v>
      </c>
      <c r="C75" s="103"/>
      <c r="D75" s="103"/>
      <c r="E75" s="144" t="s">
        <v>130</v>
      </c>
      <c r="F75" s="143">
        <v>6121</v>
      </c>
      <c r="G75" s="144" t="s">
        <v>131</v>
      </c>
      <c r="H75" s="133">
        <v>783</v>
      </c>
      <c r="I75" s="56">
        <v>-467</v>
      </c>
      <c r="J75" s="65">
        <f t="shared" si="10"/>
        <v>316</v>
      </c>
    </row>
    <row r="76" spans="1:10" s="53" customFormat="1" ht="12.95" customHeight="1">
      <c r="A76" s="185"/>
      <c r="B76" s="134" t="s">
        <v>147</v>
      </c>
      <c r="C76" s="139" t="s">
        <v>107</v>
      </c>
      <c r="D76" s="140"/>
      <c r="E76" s="141" t="s">
        <v>132</v>
      </c>
      <c r="F76" s="142">
        <v>6121</v>
      </c>
      <c r="G76" s="141" t="s">
        <v>133</v>
      </c>
      <c r="H76" s="137">
        <v>0</v>
      </c>
      <c r="I76" s="138">
        <v>55</v>
      </c>
      <c r="J76" s="88">
        <f t="shared" si="10"/>
        <v>55</v>
      </c>
    </row>
    <row r="77" spans="1:10" s="53" customFormat="1" ht="12.95" customHeight="1">
      <c r="A77" s="185"/>
      <c r="B77" s="97" t="s">
        <v>148</v>
      </c>
      <c r="C77" s="103"/>
      <c r="D77" s="103"/>
      <c r="E77" s="144" t="s">
        <v>132</v>
      </c>
      <c r="F77" s="143">
        <v>6121</v>
      </c>
      <c r="G77" s="144" t="s">
        <v>134</v>
      </c>
      <c r="H77" s="133">
        <v>292</v>
      </c>
      <c r="I77" s="56">
        <v>34</v>
      </c>
      <c r="J77" s="65">
        <f t="shared" si="10"/>
        <v>326</v>
      </c>
    </row>
    <row r="78" spans="1:10" s="53" customFormat="1" ht="12.95" customHeight="1">
      <c r="A78" s="185"/>
      <c r="B78" s="97" t="s">
        <v>149</v>
      </c>
      <c r="C78" s="103"/>
      <c r="D78" s="103"/>
      <c r="E78" s="144" t="s">
        <v>135</v>
      </c>
      <c r="F78" s="143">
        <v>6121</v>
      </c>
      <c r="G78" s="144" t="s">
        <v>136</v>
      </c>
      <c r="H78" s="133">
        <v>15147</v>
      </c>
      <c r="I78" s="56">
        <v>394</v>
      </c>
      <c r="J78" s="65">
        <f t="shared" si="10"/>
        <v>15541</v>
      </c>
    </row>
    <row r="79" spans="1:10" s="53" customFormat="1" ht="12.95" customHeight="1">
      <c r="A79" s="185"/>
      <c r="B79" s="97" t="s">
        <v>150</v>
      </c>
      <c r="C79" s="103"/>
      <c r="D79" s="103"/>
      <c r="E79" s="144" t="s">
        <v>137</v>
      </c>
      <c r="F79" s="143">
        <v>6121</v>
      </c>
      <c r="G79" s="144" t="s">
        <v>138</v>
      </c>
      <c r="H79" s="133">
        <v>400</v>
      </c>
      <c r="I79" s="56">
        <v>-88</v>
      </c>
      <c r="J79" s="65">
        <f t="shared" si="10"/>
        <v>312</v>
      </c>
    </row>
    <row r="80" spans="1:10" s="53" customFormat="1" ht="12.95" customHeight="1">
      <c r="A80" s="185"/>
      <c r="B80" s="97" t="s">
        <v>151</v>
      </c>
      <c r="C80" s="103"/>
      <c r="D80" s="103"/>
      <c r="E80" s="144" t="s">
        <v>139</v>
      </c>
      <c r="F80" s="143">
        <v>6121</v>
      </c>
      <c r="G80" s="144" t="s">
        <v>140</v>
      </c>
      <c r="H80" s="133">
        <v>1502</v>
      </c>
      <c r="I80" s="56">
        <v>88</v>
      </c>
      <c r="J80" s="65">
        <f t="shared" si="10"/>
        <v>1590</v>
      </c>
    </row>
    <row r="81" spans="1:10" s="53" customFormat="1" ht="12.95" customHeight="1">
      <c r="A81" s="185"/>
      <c r="B81" s="97" t="s">
        <v>152</v>
      </c>
      <c r="C81" s="103"/>
      <c r="D81" s="103"/>
      <c r="E81" s="144" t="s">
        <v>135</v>
      </c>
      <c r="F81" s="143">
        <v>6121</v>
      </c>
      <c r="G81" s="144" t="s">
        <v>141</v>
      </c>
      <c r="H81" s="133">
        <v>1691</v>
      </c>
      <c r="I81" s="56">
        <v>-69</v>
      </c>
      <c r="J81" s="65">
        <f t="shared" si="10"/>
        <v>1622</v>
      </c>
    </row>
    <row r="82" spans="1:10" s="53" customFormat="1" ht="12.95" customHeight="1">
      <c r="A82" s="185"/>
      <c r="B82" s="97" t="s">
        <v>153</v>
      </c>
      <c r="C82" s="103"/>
      <c r="D82" s="103"/>
      <c r="E82" s="144" t="s">
        <v>128</v>
      </c>
      <c r="F82" s="143">
        <v>6121</v>
      </c>
      <c r="G82" s="144" t="s">
        <v>142</v>
      </c>
      <c r="H82" s="133">
        <v>320</v>
      </c>
      <c r="I82" s="56">
        <v>69</v>
      </c>
      <c r="J82" s="65">
        <f t="shared" si="10"/>
        <v>389</v>
      </c>
    </row>
    <row r="83" spans="1:10" ht="12.95" customHeight="1">
      <c r="A83" s="43"/>
      <c r="B83" s="44"/>
      <c r="C83" s="45"/>
      <c r="D83" s="45"/>
      <c r="E83" s="164" t="s">
        <v>22</v>
      </c>
      <c r="F83" s="164"/>
      <c r="G83" s="164"/>
      <c r="H83" s="80">
        <f>SUM(H72:H82)</f>
        <v>22325</v>
      </c>
      <c r="I83" s="80">
        <f aca="true" t="shared" si="11" ref="I83:J83">SUM(I72:I82)</f>
        <v>282.25</v>
      </c>
      <c r="J83" s="80">
        <f t="shared" si="11"/>
        <v>22607.25</v>
      </c>
    </row>
    <row r="84" spans="1:10" ht="12.95" customHeight="1">
      <c r="A84" s="46" t="s">
        <v>31</v>
      </c>
      <c r="B84" s="47"/>
      <c r="C84" s="48"/>
      <c r="D84" s="48"/>
      <c r="E84" s="49"/>
      <c r="F84" s="49"/>
      <c r="G84" s="49"/>
      <c r="H84" s="33"/>
      <c r="I84" s="34"/>
      <c r="J84" s="11"/>
    </row>
    <row r="85" spans="1:11" s="53" customFormat="1" ht="12.95" customHeight="1">
      <c r="A85" s="73" t="s">
        <v>13</v>
      </c>
      <c r="B85" s="54"/>
      <c r="C85" s="42"/>
      <c r="D85" s="73"/>
      <c r="E85" s="74"/>
      <c r="F85" s="41"/>
      <c r="G85" s="41"/>
      <c r="H85" s="55"/>
      <c r="I85" s="56"/>
      <c r="J85" s="55"/>
      <c r="K85" s="91"/>
    </row>
    <row r="86" spans="1:10" ht="12" customHeight="1">
      <c r="A86" s="14"/>
      <c r="B86" s="13"/>
      <c r="C86" s="14"/>
      <c r="D86" s="14"/>
      <c r="E86" s="165" t="s">
        <v>32</v>
      </c>
      <c r="F86" s="166"/>
      <c r="G86" s="167"/>
      <c r="H86" s="51">
        <f>SUM(H85:H85)</f>
        <v>0</v>
      </c>
      <c r="I86" s="36">
        <v>0</v>
      </c>
      <c r="J86" s="51">
        <f>SUM(J85:J85)</f>
        <v>0</v>
      </c>
    </row>
    <row r="87" spans="1:10" ht="12.95" customHeight="1">
      <c r="A87" s="14"/>
      <c r="B87" s="13"/>
      <c r="C87" s="14"/>
      <c r="D87" s="14"/>
      <c r="E87" s="24"/>
      <c r="F87" s="24"/>
      <c r="G87" s="25"/>
      <c r="H87" s="33"/>
      <c r="I87" s="34"/>
      <c r="J87" s="35"/>
    </row>
    <row r="88" spans="1:10" ht="12.95" customHeight="1">
      <c r="A88" s="3"/>
      <c r="B88" s="26" t="s">
        <v>30</v>
      </c>
      <c r="C88" s="18"/>
      <c r="D88" s="18"/>
      <c r="E88" s="168" t="s">
        <v>15</v>
      </c>
      <c r="F88" s="169"/>
      <c r="G88" s="169"/>
      <c r="H88" s="170"/>
      <c r="I88" s="22">
        <f>I9</f>
        <v>1015.9</v>
      </c>
      <c r="J88" s="39"/>
    </row>
    <row r="89" spans="1:10" ht="12.95" customHeight="1">
      <c r="A89" s="3"/>
      <c r="B89" s="17"/>
      <c r="C89" s="18"/>
      <c r="D89" s="18"/>
      <c r="E89" s="168" t="s">
        <v>23</v>
      </c>
      <c r="F89" s="169"/>
      <c r="G89" s="169"/>
      <c r="H89" s="170"/>
      <c r="I89" s="22">
        <f>I70+I10</f>
        <v>733.65</v>
      </c>
      <c r="J89" s="12"/>
    </row>
    <row r="90" spans="1:10" ht="12.95" customHeight="1">
      <c r="A90" s="3"/>
      <c r="B90" s="17"/>
      <c r="C90" s="18"/>
      <c r="D90" s="18"/>
      <c r="E90" s="168" t="s">
        <v>24</v>
      </c>
      <c r="F90" s="169"/>
      <c r="G90" s="169"/>
      <c r="H90" s="170"/>
      <c r="I90" s="22">
        <f>I83+I11</f>
        <v>282.25</v>
      </c>
      <c r="J90" s="40"/>
    </row>
    <row r="91" spans="1:10" ht="12.95" customHeight="1">
      <c r="A91" s="3"/>
      <c r="B91" s="17"/>
      <c r="C91" s="18"/>
      <c r="D91" s="18"/>
      <c r="E91" s="168" t="s">
        <v>25</v>
      </c>
      <c r="F91" s="169"/>
      <c r="G91" s="169"/>
      <c r="H91" s="170"/>
      <c r="I91" s="22">
        <f>I89+I90</f>
        <v>1015.9</v>
      </c>
      <c r="J91" s="40"/>
    </row>
    <row r="92" spans="1:10" ht="12.95" customHeight="1">
      <c r="A92" s="3"/>
      <c r="B92" s="17"/>
      <c r="C92" s="18"/>
      <c r="D92" s="18"/>
      <c r="E92" s="161" t="s">
        <v>26</v>
      </c>
      <c r="F92" s="162"/>
      <c r="G92" s="162"/>
      <c r="H92" s="163"/>
      <c r="I92" s="22">
        <f>I88-I91</f>
        <v>0</v>
      </c>
      <c r="J92" s="40"/>
    </row>
    <row r="93" spans="1:10" ht="12.95" customHeight="1">
      <c r="A93" s="3"/>
      <c r="B93" s="17"/>
      <c r="C93" s="18"/>
      <c r="D93" s="18"/>
      <c r="E93" s="161" t="s">
        <v>27</v>
      </c>
      <c r="F93" s="162"/>
      <c r="G93" s="162"/>
      <c r="H93" s="163"/>
      <c r="I93" s="22">
        <f>I86</f>
        <v>0</v>
      </c>
      <c r="J93" s="40"/>
    </row>
    <row r="94" spans="1:10" ht="12.95" customHeight="1">
      <c r="A94" s="3"/>
      <c r="B94" s="3"/>
      <c r="C94" s="29"/>
      <c r="D94" s="29"/>
      <c r="E94" s="30"/>
      <c r="F94" s="57"/>
      <c r="G94" s="58"/>
      <c r="H94" s="70" t="s">
        <v>40</v>
      </c>
      <c r="I94" s="69"/>
      <c r="J94" s="70" t="s">
        <v>45</v>
      </c>
    </row>
    <row r="95" spans="1:10" ht="12.95" customHeight="1">
      <c r="A95" s="3"/>
      <c r="B95" s="26" t="s">
        <v>33</v>
      </c>
      <c r="C95" s="18"/>
      <c r="D95" s="18"/>
      <c r="E95" s="32" t="s">
        <v>28</v>
      </c>
      <c r="F95" s="59"/>
      <c r="G95" s="60"/>
      <c r="H95" s="56">
        <v>609509.93</v>
      </c>
      <c r="I95" s="61">
        <f>I88</f>
        <v>1015.9</v>
      </c>
      <c r="J95" s="61">
        <f>H95+I95</f>
        <v>610525.8300000001</v>
      </c>
    </row>
    <row r="96" spans="1:10" ht="12.95" customHeight="1">
      <c r="A96" s="3"/>
      <c r="B96" s="17"/>
      <c r="C96" s="18"/>
      <c r="D96" s="18"/>
      <c r="E96" s="27" t="s">
        <v>23</v>
      </c>
      <c r="F96" s="62"/>
      <c r="G96" s="63"/>
      <c r="H96" s="64">
        <v>521913.18</v>
      </c>
      <c r="I96" s="61">
        <f>I70+I10</f>
        <v>733.65</v>
      </c>
      <c r="J96" s="65">
        <f>H96+I96</f>
        <v>522646.83</v>
      </c>
    </row>
    <row r="97" spans="1:10" ht="12.95" customHeight="1">
      <c r="A97" s="3"/>
      <c r="B97" s="17"/>
      <c r="C97" s="18"/>
      <c r="D97" s="18"/>
      <c r="E97" s="12" t="s">
        <v>24</v>
      </c>
      <c r="F97" s="58"/>
      <c r="G97" s="66"/>
      <c r="H97" s="64">
        <v>95131.65</v>
      </c>
      <c r="I97" s="61">
        <f>I83+I11</f>
        <v>282.25</v>
      </c>
      <c r="J97" s="65">
        <f>H97+I97</f>
        <v>95413.9</v>
      </c>
    </row>
    <row r="98" spans="1:10" ht="12.95" customHeight="1">
      <c r="A98" s="3"/>
      <c r="C98" s="29"/>
      <c r="D98" s="29"/>
      <c r="E98" s="28" t="s">
        <v>34</v>
      </c>
      <c r="F98" s="62"/>
      <c r="G98" s="63"/>
      <c r="H98" s="61">
        <f>H96+H97</f>
        <v>617044.83</v>
      </c>
      <c r="I98" s="61">
        <f>SUM(I96:I97)</f>
        <v>1015.9</v>
      </c>
      <c r="J98" s="61">
        <f>SUM(J96:J97)</f>
        <v>618060.73</v>
      </c>
    </row>
    <row r="99" spans="1:10" ht="12.95" customHeight="1">
      <c r="A99" s="3"/>
      <c r="B99" s="3"/>
      <c r="C99" s="29"/>
      <c r="D99" s="29"/>
      <c r="E99" s="12" t="s">
        <v>18</v>
      </c>
      <c r="F99" s="58"/>
      <c r="G99" s="66"/>
      <c r="H99" s="65">
        <f>H95-H98</f>
        <v>-7534.899999999907</v>
      </c>
      <c r="I99" s="61">
        <f>I95-I98</f>
        <v>0</v>
      </c>
      <c r="J99" s="65">
        <f>J95-J98</f>
        <v>-7534.899999999907</v>
      </c>
    </row>
    <row r="100" spans="1:10" ht="12.95" customHeight="1">
      <c r="A100" s="3"/>
      <c r="B100" s="31" t="s">
        <v>46</v>
      </c>
      <c r="C100" s="29"/>
      <c r="D100" s="29"/>
      <c r="E100" s="28" t="s">
        <v>29</v>
      </c>
      <c r="F100" s="62"/>
      <c r="G100" s="63"/>
      <c r="H100" s="67">
        <v>7534.9</v>
      </c>
      <c r="I100" s="61">
        <f>I93</f>
        <v>0</v>
      </c>
      <c r="J100" s="65">
        <f>H100+I100</f>
        <v>7534.9</v>
      </c>
    </row>
    <row r="101" spans="6:10" ht="12.95" customHeight="1">
      <c r="F101" s="68"/>
      <c r="G101" s="68"/>
      <c r="H101" s="68"/>
      <c r="I101" s="68"/>
      <c r="J101" s="68"/>
    </row>
    <row r="102" spans="6:10" ht="12.95" customHeight="1">
      <c r="F102" s="68"/>
      <c r="G102" s="68"/>
      <c r="H102" s="68"/>
      <c r="I102" s="68"/>
      <c r="J102" s="68"/>
    </row>
    <row r="103" ht="12.95" customHeight="1"/>
    <row r="104" ht="12.95" customHeight="1"/>
    <row r="105" ht="12.95" customHeight="1"/>
    <row r="106" ht="12.95" customHeight="1"/>
    <row r="107" ht="12.95" customHeight="1"/>
    <row r="108" ht="12.95" customHeight="1"/>
    <row r="109" ht="12.95" customHeight="1"/>
    <row r="110" ht="12.95" customHeight="1"/>
    <row r="111" ht="12.95" customHeight="1"/>
    <row r="112" ht="12.95" customHeight="1"/>
  </sheetData>
  <mergeCells count="30">
    <mergeCell ref="A14:A15"/>
    <mergeCell ref="A16:A17"/>
    <mergeCell ref="A18:A23"/>
    <mergeCell ref="A42:A48"/>
    <mergeCell ref="A24:A35"/>
    <mergeCell ref="A36:A41"/>
    <mergeCell ref="A49:A51"/>
    <mergeCell ref="A52:A56"/>
    <mergeCell ref="A58:A67"/>
    <mergeCell ref="A74:A82"/>
    <mergeCell ref="A68:A69"/>
    <mergeCell ref="A5:A6"/>
    <mergeCell ref="H1:J1"/>
    <mergeCell ref="B2:B3"/>
    <mergeCell ref="E2:E3"/>
    <mergeCell ref="F2:F3"/>
    <mergeCell ref="G2:G3"/>
    <mergeCell ref="E70:G70"/>
    <mergeCell ref="E9:G9"/>
    <mergeCell ref="E10:G10"/>
    <mergeCell ref="E11:G11"/>
    <mergeCell ref="E12:G12"/>
    <mergeCell ref="E93:H93"/>
    <mergeCell ref="E83:G83"/>
    <mergeCell ref="E86:G86"/>
    <mergeCell ref="E89:H89"/>
    <mergeCell ref="E91:H91"/>
    <mergeCell ref="E92:H92"/>
    <mergeCell ref="E88:H88"/>
    <mergeCell ref="E90:H90"/>
  </mergeCells>
  <conditionalFormatting sqref="B1:B2">
    <cfRule type="expression" priority="16093" dxfId="2" stopIfTrue="1">
      <formula>$K1="Z"</formula>
    </cfRule>
    <cfRule type="expression" priority="16094" dxfId="1" stopIfTrue="1">
      <formula>$K1="T"</formula>
    </cfRule>
    <cfRule type="expression" priority="16095" dxfId="0" stopIfTrue="1">
      <formula>$K1="Y"</formula>
    </cfRule>
  </conditionalFormatting>
  <conditionalFormatting sqref="B2">
    <cfRule type="expression" priority="16090" dxfId="2" stopIfTrue="1">
      <formula>$K2="Z"</formula>
    </cfRule>
    <cfRule type="expression" priority="16091" dxfId="1" stopIfTrue="1">
      <formula>$K2="T"</formula>
    </cfRule>
    <cfRule type="expression" priority="16092" dxfId="0" stopIfTrue="1">
      <formula>$K2="Y"</formula>
    </cfRule>
  </conditionalFormatting>
  <conditionalFormatting sqref="C9:D11 B1:B2">
    <cfRule type="expression" priority="16087" dxfId="2" stopIfTrue="1">
      <formula>#REF!="Z"</formula>
    </cfRule>
    <cfRule type="expression" priority="16088" dxfId="1" stopIfTrue="1">
      <formula>#REF!="T"</formula>
    </cfRule>
    <cfRule type="expression" priority="16089" dxfId="0" stopIfTrue="1">
      <formula>#REF!="Y"</formula>
    </cfRule>
  </conditionalFormatting>
  <conditionalFormatting sqref="H96">
    <cfRule type="expression" priority="16084" dxfId="2" stopIfTrue="1">
      <formula>$J96="Z"</formula>
    </cfRule>
    <cfRule type="expression" priority="16085" dxfId="1" stopIfTrue="1">
      <formula>$J96="T"</formula>
    </cfRule>
    <cfRule type="expression" priority="16086" dxfId="0" stopIfTrue="1">
      <formula>$J96="Y"</formula>
    </cfRule>
  </conditionalFormatting>
  <conditionalFormatting sqref="H97">
    <cfRule type="expression" priority="16081" dxfId="2" stopIfTrue="1">
      <formula>$J97="Z"</formula>
    </cfRule>
    <cfRule type="expression" priority="16082" dxfId="1" stopIfTrue="1">
      <formula>$J97="T"</formula>
    </cfRule>
    <cfRule type="expression" priority="16083" dxfId="0" stopIfTrue="1">
      <formula>$J97="Y"</formula>
    </cfRule>
  </conditionalFormatting>
  <conditionalFormatting sqref="H96">
    <cfRule type="expression" priority="16075" dxfId="2" stopIfTrue="1">
      <formula>$J96="Z"</formula>
    </cfRule>
    <cfRule type="expression" priority="16076" dxfId="1" stopIfTrue="1">
      <formula>$J96="T"</formula>
    </cfRule>
    <cfRule type="expression" priority="16077" dxfId="0" stopIfTrue="1">
      <formula>$J96="Y"</formula>
    </cfRule>
  </conditionalFormatting>
  <conditionalFormatting sqref="H97">
    <cfRule type="expression" priority="16072" dxfId="2" stopIfTrue="1">
      <formula>$J97="Z"</formula>
    </cfRule>
    <cfRule type="expression" priority="16073" dxfId="1" stopIfTrue="1">
      <formula>$J97="T"</formula>
    </cfRule>
    <cfRule type="expression" priority="16074" dxfId="0" stopIfTrue="1">
      <formula>$J97="Y"</formula>
    </cfRule>
  </conditionalFormatting>
  <conditionalFormatting sqref="B14:B17">
    <cfRule type="expression" priority="14" dxfId="1" stopIfTrue="1">
      <formula>#REF!="T"</formula>
    </cfRule>
    <cfRule type="expression" priority="15" dxfId="0" stopIfTrue="1">
      <formula>#REF!="Y"</formula>
    </cfRule>
  </conditionalFormatting>
  <conditionalFormatting sqref="B14:B17">
    <cfRule type="expression" priority="13" dxfId="2" stopIfTrue="1">
      <formula>#REF!="Z"</formula>
    </cfRule>
  </conditionalFormatting>
  <conditionalFormatting sqref="B14:B17">
    <cfRule type="expression" priority="1" dxfId="2" stopIfTrue="1">
      <formula>$N14="Z"</formula>
    </cfRule>
    <cfRule type="expression" priority="2" dxfId="1" stopIfTrue="1">
      <formula>$N14="T"</formula>
    </cfRule>
    <cfRule type="expression" priority="3" dxfId="0" stopIfTrue="1">
      <formula>$N14="Y"</formula>
    </cfRule>
    <cfRule type="expression" priority="4" dxfId="2" stopIfTrue="1">
      <formula>$L14="Z"</formula>
    </cfRule>
    <cfRule type="expression" priority="5" dxfId="1" stopIfTrue="1">
      <formula>$L14="T"</formula>
    </cfRule>
    <cfRule type="expression" priority="6" dxfId="0" stopIfTrue="1">
      <formula>$L14="Y"</formula>
    </cfRule>
    <cfRule type="expression" priority="7" dxfId="2" stopIfTrue="1">
      <formula>$P14="Z"</formula>
    </cfRule>
    <cfRule type="expression" priority="8" dxfId="1" stopIfTrue="1">
      <formula>$P14="T"</formula>
    </cfRule>
    <cfRule type="expression" priority="9" dxfId="0" stopIfTrue="1">
      <formula>$P14="Y"</formula>
    </cfRule>
    <cfRule type="expression" priority="10" dxfId="2" stopIfTrue="1">
      <formula>$K14="Z"</formula>
    </cfRule>
    <cfRule type="expression" priority="11" dxfId="1" stopIfTrue="1">
      <formula>$K14="T"</formula>
    </cfRule>
    <cfRule type="expression" priority="12" dxfId="0" stopIfTrue="1">
      <formula>$K14="Y"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 topLeftCell="A1">
      <selection activeCell="D26" sqref="D26:J27"/>
    </sheetView>
  </sheetViews>
  <sheetFormatPr defaultColWidth="9.140625" defaultRowHeight="15"/>
  <cols>
    <col min="1" max="1" width="4.00390625" style="53" customWidth="1"/>
    <col min="2" max="2" width="68.7109375" style="53" customWidth="1"/>
    <col min="3" max="3" width="4.140625" style="53" customWidth="1"/>
    <col min="4" max="4" width="10.140625" style="53" customWidth="1"/>
    <col min="5" max="6" width="7.28125" style="53" customWidth="1"/>
    <col min="7" max="7" width="6.7109375" style="53" customWidth="1"/>
    <col min="8" max="8" width="10.140625" style="53" customWidth="1"/>
    <col min="9" max="9" width="9.140625" style="53" customWidth="1"/>
    <col min="10" max="10" width="10.140625" style="53" customWidth="1"/>
    <col min="11" max="11" width="23.57421875" style="91" customWidth="1"/>
    <col min="12" max="16384" width="9.140625" style="53" customWidth="1"/>
  </cols>
  <sheetData>
    <row r="1" spans="1:10" ht="16.5" customHeight="1">
      <c r="A1" s="179" t="s">
        <v>157</v>
      </c>
      <c r="B1" s="179"/>
      <c r="C1" s="179"/>
      <c r="D1" s="179"/>
      <c r="E1" s="179"/>
      <c r="F1" s="179"/>
      <c r="G1" s="179"/>
      <c r="H1" s="188" t="s">
        <v>44</v>
      </c>
      <c r="I1" s="188"/>
      <c r="J1" s="188"/>
    </row>
    <row r="2" spans="1:10" ht="12.95" customHeight="1">
      <c r="A2" s="4" t="s">
        <v>0</v>
      </c>
      <c r="B2" s="180" t="s">
        <v>1</v>
      </c>
      <c r="C2" s="4"/>
      <c r="D2" s="4" t="s">
        <v>2</v>
      </c>
      <c r="E2" s="180" t="s">
        <v>3</v>
      </c>
      <c r="F2" s="180" t="s">
        <v>4</v>
      </c>
      <c r="G2" s="180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81"/>
      <c r="C3" s="5"/>
      <c r="D3" s="5" t="s">
        <v>10</v>
      </c>
      <c r="E3" s="181"/>
      <c r="F3" s="181"/>
      <c r="G3" s="181"/>
      <c r="H3" s="5" t="s">
        <v>11</v>
      </c>
      <c r="I3" s="5" t="s">
        <v>43</v>
      </c>
      <c r="J3" s="5" t="s">
        <v>11</v>
      </c>
    </row>
    <row r="4" spans="1:3" ht="12.95" customHeight="1">
      <c r="A4" s="76" t="s">
        <v>12</v>
      </c>
      <c r="B4" s="77"/>
      <c r="C4" s="78"/>
    </row>
    <row r="5" spans="1:10" ht="12.95" customHeight="1">
      <c r="A5" s="177" t="s">
        <v>13</v>
      </c>
      <c r="B5" s="81" t="s">
        <v>177</v>
      </c>
      <c r="C5" s="42"/>
      <c r="D5" s="90"/>
      <c r="E5" s="146">
        <v>3111</v>
      </c>
      <c r="F5" s="146">
        <v>2122</v>
      </c>
      <c r="G5" s="41" t="s">
        <v>174</v>
      </c>
      <c r="H5" s="55">
        <v>1088</v>
      </c>
      <c r="I5" s="56">
        <v>30</v>
      </c>
      <c r="J5" s="79">
        <f>H5+I5</f>
        <v>1118</v>
      </c>
    </row>
    <row r="6" spans="1:10" ht="12.95" customHeight="1">
      <c r="A6" s="183"/>
      <c r="B6" s="81" t="s">
        <v>178</v>
      </c>
      <c r="C6" s="42"/>
      <c r="D6" s="41"/>
      <c r="E6" s="146">
        <v>3113</v>
      </c>
      <c r="F6" s="146">
        <v>2122</v>
      </c>
      <c r="G6" s="41" t="s">
        <v>41</v>
      </c>
      <c r="H6" s="55">
        <v>823</v>
      </c>
      <c r="I6" s="56">
        <v>-24.6</v>
      </c>
      <c r="J6" s="79">
        <f>H6+I6</f>
        <v>798.4</v>
      </c>
    </row>
    <row r="7" spans="1:10" ht="12.95" customHeight="1">
      <c r="A7" s="6"/>
      <c r="B7" s="7"/>
      <c r="C7" s="8"/>
      <c r="D7" s="8"/>
      <c r="E7" s="174" t="s">
        <v>15</v>
      </c>
      <c r="F7" s="174"/>
      <c r="G7" s="174"/>
      <c r="H7" s="89">
        <f>H5+H6</f>
        <v>1911</v>
      </c>
      <c r="I7" s="89">
        <f aca="true" t="shared" si="0" ref="I7:J7">I5+I6</f>
        <v>5.399999999999999</v>
      </c>
      <c r="J7" s="89">
        <f t="shared" si="0"/>
        <v>1916.4</v>
      </c>
    </row>
    <row r="8" spans="1:12" ht="12.95" customHeight="1">
      <c r="A8" s="6"/>
      <c r="B8" s="9" t="s">
        <v>36</v>
      </c>
      <c r="C8" s="8"/>
      <c r="D8" s="8"/>
      <c r="E8" s="175" t="s">
        <v>16</v>
      </c>
      <c r="F8" s="175"/>
      <c r="G8" s="175"/>
      <c r="H8" s="89">
        <v>0</v>
      </c>
      <c r="I8" s="89">
        <v>0</v>
      </c>
      <c r="J8" s="89">
        <v>0</v>
      </c>
      <c r="K8" s="92"/>
      <c r="L8" s="50"/>
    </row>
    <row r="9" spans="1:11" ht="12.95" customHeight="1">
      <c r="A9" s="6"/>
      <c r="B9" s="10"/>
      <c r="C9" s="8"/>
      <c r="D9" s="8"/>
      <c r="E9" s="176" t="s">
        <v>17</v>
      </c>
      <c r="F9" s="176"/>
      <c r="G9" s="176"/>
      <c r="H9" s="89">
        <v>0</v>
      </c>
      <c r="I9" s="89">
        <v>0</v>
      </c>
      <c r="J9" s="89">
        <v>0</v>
      </c>
      <c r="K9" s="93"/>
    </row>
    <row r="10" spans="1:10" ht="12.95" customHeight="1">
      <c r="A10" s="12"/>
      <c r="B10" s="13"/>
      <c r="C10" s="14"/>
      <c r="D10" s="14"/>
      <c r="E10" s="176" t="s">
        <v>18</v>
      </c>
      <c r="F10" s="176"/>
      <c r="G10" s="176"/>
      <c r="H10" s="15">
        <f>H7-H8-H9</f>
        <v>1911</v>
      </c>
      <c r="I10" s="15">
        <f>I7-I8-I9</f>
        <v>5.399999999999999</v>
      </c>
      <c r="J10" s="15">
        <f>J7-J8-J9</f>
        <v>1916.4</v>
      </c>
    </row>
    <row r="11" spans="1:10" ht="12.95" customHeight="1">
      <c r="A11" s="16" t="s">
        <v>19</v>
      </c>
      <c r="B11" s="17"/>
      <c r="C11" s="18"/>
      <c r="D11" s="18"/>
      <c r="E11" s="19"/>
      <c r="F11" s="17"/>
      <c r="G11" s="17"/>
      <c r="H11" s="20"/>
      <c r="I11" s="20"/>
      <c r="J11" s="21"/>
    </row>
    <row r="12" spans="1:10" ht="12.95" customHeight="1">
      <c r="A12" s="184" t="s">
        <v>13</v>
      </c>
      <c r="B12" s="97" t="s">
        <v>158</v>
      </c>
      <c r="C12" s="96"/>
      <c r="D12" s="96"/>
      <c r="E12" s="147">
        <v>5213</v>
      </c>
      <c r="F12" s="147">
        <v>5903</v>
      </c>
      <c r="G12" s="82"/>
      <c r="H12" s="98">
        <v>163</v>
      </c>
      <c r="I12" s="80">
        <v>-50</v>
      </c>
      <c r="J12" s="65">
        <f>H12+I12</f>
        <v>113</v>
      </c>
    </row>
    <row r="13" spans="1:10" ht="12.95" customHeight="1">
      <c r="A13" s="186"/>
      <c r="B13" s="101" t="s">
        <v>162</v>
      </c>
      <c r="C13" s="106"/>
      <c r="D13" s="96"/>
      <c r="E13" s="147">
        <v>3419</v>
      </c>
      <c r="F13" s="147">
        <v>5222</v>
      </c>
      <c r="G13" s="82" t="s">
        <v>159</v>
      </c>
      <c r="H13" s="98">
        <v>773.8</v>
      </c>
      <c r="I13" s="80">
        <v>50</v>
      </c>
      <c r="J13" s="65">
        <f>H13+I13</f>
        <v>823.8</v>
      </c>
    </row>
    <row r="14" spans="1:10" ht="12.95" customHeight="1">
      <c r="A14" s="187" t="s">
        <v>14</v>
      </c>
      <c r="B14" s="151" t="s">
        <v>173</v>
      </c>
      <c r="C14" s="42"/>
      <c r="D14" s="96">
        <v>144113021</v>
      </c>
      <c r="E14" s="149">
        <v>4359</v>
      </c>
      <c r="F14" s="152">
        <v>5137</v>
      </c>
      <c r="G14" s="41" t="s">
        <v>160</v>
      </c>
      <c r="H14" s="55">
        <v>62</v>
      </c>
      <c r="I14" s="56">
        <v>20</v>
      </c>
      <c r="J14" s="79">
        <f aca="true" t="shared" si="1" ref="J14:J27">H14+I14</f>
        <v>82</v>
      </c>
    </row>
    <row r="15" spans="1:11" ht="12.95" customHeight="1">
      <c r="A15" s="187"/>
      <c r="B15" s="83" t="s">
        <v>172</v>
      </c>
      <c r="C15" s="83"/>
      <c r="D15" s="96">
        <v>144113021</v>
      </c>
      <c r="E15" s="149">
        <v>4359</v>
      </c>
      <c r="F15" s="152">
        <v>5169</v>
      </c>
      <c r="G15" s="41" t="s">
        <v>160</v>
      </c>
      <c r="H15" s="55">
        <v>80</v>
      </c>
      <c r="I15" s="56">
        <v>3.3</v>
      </c>
      <c r="J15" s="79">
        <f t="shared" si="1"/>
        <v>83.3</v>
      </c>
      <c r="K15" s="94"/>
    </row>
    <row r="16" spans="1:11" ht="12.95" customHeight="1">
      <c r="A16" s="187"/>
      <c r="B16" s="83" t="s">
        <v>171</v>
      </c>
      <c r="C16" s="108"/>
      <c r="D16" s="96">
        <v>144513021</v>
      </c>
      <c r="E16" s="149">
        <v>4359</v>
      </c>
      <c r="F16" s="152">
        <v>5424</v>
      </c>
      <c r="G16" s="41" t="s">
        <v>160</v>
      </c>
      <c r="H16" s="55">
        <v>16</v>
      </c>
      <c r="I16" s="56">
        <v>10.2</v>
      </c>
      <c r="J16" s="79">
        <f t="shared" si="1"/>
        <v>26.2</v>
      </c>
      <c r="K16" s="53"/>
    </row>
    <row r="17" spans="1:14" s="52" customFormat="1" ht="12.95" customHeight="1">
      <c r="A17" s="187"/>
      <c r="B17" s="83" t="s">
        <v>170</v>
      </c>
      <c r="C17" s="108"/>
      <c r="D17" s="96">
        <v>144113021</v>
      </c>
      <c r="E17" s="149">
        <v>4359</v>
      </c>
      <c r="F17" s="152">
        <v>5173</v>
      </c>
      <c r="G17" s="41" t="s">
        <v>160</v>
      </c>
      <c r="H17" s="55">
        <v>10</v>
      </c>
      <c r="I17" s="56">
        <v>64</v>
      </c>
      <c r="J17" s="79">
        <f t="shared" si="1"/>
        <v>74</v>
      </c>
      <c r="L17" s="72"/>
      <c r="M17" s="71"/>
      <c r="N17" s="71"/>
    </row>
    <row r="18" spans="1:14" s="52" customFormat="1" ht="12.95" customHeight="1">
      <c r="A18" s="187"/>
      <c r="B18" s="83" t="s">
        <v>169</v>
      </c>
      <c r="C18" s="108"/>
      <c r="D18" s="96">
        <v>144513021</v>
      </c>
      <c r="E18" s="149">
        <v>4359</v>
      </c>
      <c r="F18" s="152">
        <v>5011</v>
      </c>
      <c r="G18" s="41" t="s">
        <v>160</v>
      </c>
      <c r="H18" s="55">
        <v>1807</v>
      </c>
      <c r="I18" s="56">
        <v>426</v>
      </c>
      <c r="J18" s="79">
        <f t="shared" si="1"/>
        <v>2233</v>
      </c>
      <c r="L18" s="72"/>
      <c r="M18" s="71"/>
      <c r="N18" s="71"/>
    </row>
    <row r="19" spans="1:14" s="52" customFormat="1" ht="12.95" customHeight="1">
      <c r="A19" s="187"/>
      <c r="B19" s="83" t="s">
        <v>168</v>
      </c>
      <c r="C19" s="108"/>
      <c r="D19" s="96">
        <v>144113021</v>
      </c>
      <c r="E19" s="149">
        <v>3612</v>
      </c>
      <c r="F19" s="152">
        <v>5164</v>
      </c>
      <c r="G19" s="41" t="s">
        <v>160</v>
      </c>
      <c r="H19" s="55">
        <v>80</v>
      </c>
      <c r="I19" s="56">
        <v>-80</v>
      </c>
      <c r="J19" s="79">
        <f t="shared" si="1"/>
        <v>0</v>
      </c>
      <c r="L19" s="72"/>
      <c r="M19" s="71"/>
      <c r="N19" s="71"/>
    </row>
    <row r="20" spans="1:14" s="52" customFormat="1" ht="12.95" customHeight="1">
      <c r="A20" s="187"/>
      <c r="B20" s="83" t="s">
        <v>167</v>
      </c>
      <c r="C20" s="108"/>
      <c r="D20" s="96">
        <v>144113021</v>
      </c>
      <c r="E20" s="149">
        <v>3612</v>
      </c>
      <c r="F20" s="152">
        <v>5171</v>
      </c>
      <c r="G20" s="41" t="s">
        <v>160</v>
      </c>
      <c r="H20" s="55">
        <v>740</v>
      </c>
      <c r="I20" s="56">
        <v>-423.1</v>
      </c>
      <c r="J20" s="79">
        <f t="shared" si="1"/>
        <v>316.9</v>
      </c>
      <c r="L20" s="72"/>
      <c r="M20" s="71"/>
      <c r="N20" s="71"/>
    </row>
    <row r="21" spans="1:14" s="52" customFormat="1" ht="12.95" customHeight="1">
      <c r="A21" s="187"/>
      <c r="B21" s="151" t="s">
        <v>166</v>
      </c>
      <c r="C21" s="108"/>
      <c r="D21" s="96">
        <v>144113021</v>
      </c>
      <c r="E21" s="149">
        <v>4359</v>
      </c>
      <c r="F21" s="152">
        <v>5167</v>
      </c>
      <c r="G21" s="41" t="s">
        <v>160</v>
      </c>
      <c r="H21" s="55">
        <v>50</v>
      </c>
      <c r="I21" s="56">
        <v>-20.4</v>
      </c>
      <c r="J21" s="79">
        <f t="shared" si="1"/>
        <v>29.6</v>
      </c>
      <c r="L21" s="72"/>
      <c r="M21" s="71"/>
      <c r="N21" s="71"/>
    </row>
    <row r="22" spans="1:14" s="52" customFormat="1" ht="12.95" customHeight="1">
      <c r="A22" s="182" t="s">
        <v>35</v>
      </c>
      <c r="B22" s="151" t="s">
        <v>163</v>
      </c>
      <c r="C22" s="108"/>
      <c r="D22" s="148">
        <v>1785</v>
      </c>
      <c r="E22" s="149">
        <v>3113</v>
      </c>
      <c r="F22" s="152">
        <v>5173</v>
      </c>
      <c r="G22" s="41" t="s">
        <v>161</v>
      </c>
      <c r="H22" s="55">
        <v>400</v>
      </c>
      <c r="I22" s="56">
        <v>60</v>
      </c>
      <c r="J22" s="79">
        <f t="shared" si="1"/>
        <v>460</v>
      </c>
      <c r="L22" s="72"/>
      <c r="M22" s="71"/>
      <c r="N22" s="71"/>
    </row>
    <row r="23" spans="1:14" s="52" customFormat="1" ht="12.95" customHeight="1">
      <c r="A23" s="182"/>
      <c r="B23" s="151" t="s">
        <v>164</v>
      </c>
      <c r="C23" s="108"/>
      <c r="D23" s="148">
        <v>1785</v>
      </c>
      <c r="E23" s="149">
        <v>3113</v>
      </c>
      <c r="F23" s="152">
        <v>5532</v>
      </c>
      <c r="G23" s="41" t="s">
        <v>161</v>
      </c>
      <c r="H23" s="55">
        <v>1971.84</v>
      </c>
      <c r="I23" s="56">
        <v>-61</v>
      </c>
      <c r="J23" s="79">
        <f t="shared" si="1"/>
        <v>1910.84</v>
      </c>
      <c r="L23" s="72"/>
      <c r="M23" s="71"/>
      <c r="N23" s="71"/>
    </row>
    <row r="24" spans="1:14" s="52" customFormat="1" ht="12.95" customHeight="1">
      <c r="A24" s="182"/>
      <c r="B24" s="151" t="s">
        <v>165</v>
      </c>
      <c r="C24" s="108"/>
      <c r="D24" s="155">
        <v>1785</v>
      </c>
      <c r="E24" s="156">
        <v>3113</v>
      </c>
      <c r="F24" s="152">
        <v>5163</v>
      </c>
      <c r="G24" s="41" t="s">
        <v>161</v>
      </c>
      <c r="H24" s="55">
        <v>2</v>
      </c>
      <c r="I24" s="56">
        <v>-2</v>
      </c>
      <c r="J24" s="79">
        <f t="shared" si="1"/>
        <v>0</v>
      </c>
      <c r="L24" s="72"/>
      <c r="M24" s="71"/>
      <c r="N24" s="71"/>
    </row>
    <row r="25" spans="1:14" s="52" customFormat="1" ht="12.95" customHeight="1">
      <c r="A25" s="182"/>
      <c r="B25" s="157" t="s">
        <v>179</v>
      </c>
      <c r="C25" s="85"/>
      <c r="D25" s="85"/>
      <c r="E25" s="86">
        <v>3113</v>
      </c>
      <c r="F25" s="142">
        <v>5163</v>
      </c>
      <c r="G25" s="87" t="s">
        <v>161</v>
      </c>
      <c r="H25" s="145">
        <v>0</v>
      </c>
      <c r="I25" s="138">
        <v>3</v>
      </c>
      <c r="J25" s="88">
        <f t="shared" si="1"/>
        <v>3</v>
      </c>
      <c r="L25" s="72"/>
      <c r="M25" s="71"/>
      <c r="N25" s="71"/>
    </row>
    <row r="26" spans="1:14" s="52" customFormat="1" ht="12.95" customHeight="1">
      <c r="A26" s="182" t="s">
        <v>37</v>
      </c>
      <c r="B26" s="150" t="s">
        <v>175</v>
      </c>
      <c r="C26" s="108"/>
      <c r="D26" s="108"/>
      <c r="E26" s="115">
        <v>3111</v>
      </c>
      <c r="F26" s="115">
        <v>5331</v>
      </c>
      <c r="G26" s="116" t="s">
        <v>174</v>
      </c>
      <c r="H26" s="117">
        <v>10616</v>
      </c>
      <c r="I26" s="118">
        <v>509</v>
      </c>
      <c r="J26" s="119">
        <f t="shared" si="1"/>
        <v>11125</v>
      </c>
      <c r="L26" s="72"/>
      <c r="M26" s="71"/>
      <c r="N26" s="71"/>
    </row>
    <row r="27" spans="1:14" s="52" customFormat="1" ht="12.95" customHeight="1">
      <c r="A27" s="182"/>
      <c r="B27" s="97" t="s">
        <v>176</v>
      </c>
      <c r="C27" s="132"/>
      <c r="D27" s="132"/>
      <c r="E27" s="82" t="s">
        <v>125</v>
      </c>
      <c r="F27" s="153">
        <v>5213</v>
      </c>
      <c r="G27" s="82"/>
      <c r="H27" s="133">
        <v>39105</v>
      </c>
      <c r="I27" s="80">
        <v>-503.6</v>
      </c>
      <c r="J27" s="65">
        <f t="shared" si="1"/>
        <v>38601.4</v>
      </c>
      <c r="L27" s="72"/>
      <c r="M27" s="71"/>
      <c r="N27" s="71"/>
    </row>
    <row r="28" spans="1:10" ht="12.95" customHeight="1">
      <c r="A28" s="12"/>
      <c r="B28" s="58"/>
      <c r="C28" s="75"/>
      <c r="D28" s="75"/>
      <c r="E28" s="171" t="s">
        <v>20</v>
      </c>
      <c r="F28" s="172"/>
      <c r="G28" s="173"/>
      <c r="H28" s="61">
        <f>SUM(H12:H27)</f>
        <v>55876.64</v>
      </c>
      <c r="I28" s="61">
        <f>SUM(I12:I27)</f>
        <v>5.399999999999977</v>
      </c>
      <c r="J28" s="61">
        <f>SUM(J12:J27)</f>
        <v>55882.04</v>
      </c>
    </row>
    <row r="29" spans="1:10" ht="12.95" customHeight="1">
      <c r="A29" s="38" t="s">
        <v>21</v>
      </c>
      <c r="B29" s="17"/>
      <c r="C29" s="18"/>
      <c r="D29" s="18"/>
      <c r="E29" s="19"/>
      <c r="F29" s="17"/>
      <c r="G29" s="17"/>
      <c r="H29" s="20"/>
      <c r="I29" s="20"/>
      <c r="J29" s="23"/>
    </row>
    <row r="30" spans="1:11" ht="12.95" customHeight="1">
      <c r="A30" s="153" t="s">
        <v>13</v>
      </c>
      <c r="B30" s="81"/>
      <c r="C30" s="42"/>
      <c r="D30" s="42"/>
      <c r="E30" s="154"/>
      <c r="F30" s="154"/>
      <c r="G30" s="41"/>
      <c r="H30" s="55"/>
      <c r="I30" s="56"/>
      <c r="J30" s="79"/>
      <c r="K30" s="53"/>
    </row>
    <row r="31" spans="1:10" ht="12.95" customHeight="1">
      <c r="A31" s="45"/>
      <c r="B31" s="44"/>
      <c r="C31" s="45"/>
      <c r="D31" s="45"/>
      <c r="E31" s="164" t="s">
        <v>22</v>
      </c>
      <c r="F31" s="164"/>
      <c r="G31" s="164"/>
      <c r="H31" s="80">
        <f>SUM(H30:H30)</f>
        <v>0</v>
      </c>
      <c r="I31" s="80">
        <f>SUM(I30:I30)</f>
        <v>0</v>
      </c>
      <c r="J31" s="80">
        <f>SUM(J30:J30)</f>
        <v>0</v>
      </c>
    </row>
    <row r="32" spans="1:10" ht="12.95" customHeight="1">
      <c r="A32" s="14"/>
      <c r="B32" s="13"/>
      <c r="C32" s="14"/>
      <c r="D32" s="14"/>
      <c r="E32" s="24"/>
      <c r="F32" s="24"/>
      <c r="G32" s="25"/>
      <c r="H32" s="33"/>
      <c r="I32" s="34"/>
      <c r="J32" s="35"/>
    </row>
    <row r="33" spans="1:10" ht="12.95" customHeight="1">
      <c r="A33" s="3"/>
      <c r="B33" s="26" t="s">
        <v>30</v>
      </c>
      <c r="C33" s="18"/>
      <c r="D33" s="18"/>
      <c r="E33" s="168" t="s">
        <v>15</v>
      </c>
      <c r="F33" s="169"/>
      <c r="G33" s="169"/>
      <c r="H33" s="170"/>
      <c r="I33" s="22">
        <f>I7</f>
        <v>5.399999999999999</v>
      </c>
      <c r="J33" s="39"/>
    </row>
    <row r="34" spans="1:10" ht="12.95" customHeight="1">
      <c r="A34" s="3"/>
      <c r="B34" s="17"/>
      <c r="C34" s="18"/>
      <c r="D34" s="18"/>
      <c r="E34" s="168" t="s">
        <v>23</v>
      </c>
      <c r="F34" s="169"/>
      <c r="G34" s="169"/>
      <c r="H34" s="170"/>
      <c r="I34" s="22">
        <f>I28+I8</f>
        <v>5.399999999999977</v>
      </c>
      <c r="J34" s="12"/>
    </row>
    <row r="35" spans="1:10" ht="12.95" customHeight="1">
      <c r="A35" s="3"/>
      <c r="B35" s="17"/>
      <c r="C35" s="18"/>
      <c r="D35" s="18"/>
      <c r="E35" s="168" t="s">
        <v>24</v>
      </c>
      <c r="F35" s="169"/>
      <c r="G35" s="169"/>
      <c r="H35" s="170"/>
      <c r="I35" s="22">
        <f>I31+I9</f>
        <v>0</v>
      </c>
      <c r="J35" s="40"/>
    </row>
    <row r="36" spans="1:10" ht="12.95" customHeight="1">
      <c r="A36" s="3"/>
      <c r="B36" s="17"/>
      <c r="C36" s="18"/>
      <c r="D36" s="18"/>
      <c r="E36" s="168" t="s">
        <v>25</v>
      </c>
      <c r="F36" s="169"/>
      <c r="G36" s="169"/>
      <c r="H36" s="170"/>
      <c r="I36" s="22">
        <f>I34+I35</f>
        <v>5.399999999999977</v>
      </c>
      <c r="J36" s="40"/>
    </row>
    <row r="37" spans="1:10" ht="12.95" customHeight="1">
      <c r="A37" s="3"/>
      <c r="B37" s="17"/>
      <c r="C37" s="18"/>
      <c r="D37" s="18"/>
      <c r="E37" s="161" t="s">
        <v>26</v>
      </c>
      <c r="F37" s="162"/>
      <c r="G37" s="162"/>
      <c r="H37" s="163"/>
      <c r="I37" s="22">
        <f>I33-I36</f>
        <v>2.1316282072803006E-14</v>
      </c>
      <c r="J37" s="40"/>
    </row>
    <row r="38" spans="1:10" ht="12.95" customHeight="1">
      <c r="A38" s="3"/>
      <c r="B38" s="17"/>
      <c r="C38" s="18"/>
      <c r="D38" s="18"/>
      <c r="E38" s="161" t="s">
        <v>27</v>
      </c>
      <c r="F38" s="162"/>
      <c r="G38" s="162"/>
      <c r="H38" s="163"/>
      <c r="I38" s="22">
        <v>0</v>
      </c>
      <c r="J38" s="40"/>
    </row>
    <row r="39" spans="1:10" ht="12.95" customHeight="1">
      <c r="A39" s="3"/>
      <c r="B39" s="3"/>
      <c r="C39" s="29"/>
      <c r="D39" s="29"/>
      <c r="E39" s="30"/>
      <c r="F39" s="57"/>
      <c r="G39" s="58"/>
      <c r="H39" s="70" t="s">
        <v>45</v>
      </c>
      <c r="I39" s="69"/>
      <c r="J39" s="70" t="s">
        <v>45</v>
      </c>
    </row>
    <row r="40" spans="1:10" ht="12.95" customHeight="1">
      <c r="A40" s="3"/>
      <c r="B40" s="26" t="s">
        <v>33</v>
      </c>
      <c r="C40" s="18"/>
      <c r="D40" s="18"/>
      <c r="E40" s="32" t="s">
        <v>28</v>
      </c>
      <c r="F40" s="59"/>
      <c r="G40" s="60"/>
      <c r="H40" s="56">
        <v>610525.83</v>
      </c>
      <c r="I40" s="61">
        <f>I33</f>
        <v>5.399999999999999</v>
      </c>
      <c r="J40" s="61">
        <f>H40+I40</f>
        <v>610531.23</v>
      </c>
    </row>
    <row r="41" spans="1:10" ht="12.95" customHeight="1">
      <c r="A41" s="3"/>
      <c r="B41" s="17"/>
      <c r="C41" s="18"/>
      <c r="D41" s="18"/>
      <c r="E41" s="27" t="s">
        <v>23</v>
      </c>
      <c r="F41" s="62"/>
      <c r="G41" s="63"/>
      <c r="H41" s="64">
        <v>522646.83</v>
      </c>
      <c r="I41" s="61">
        <f>I28+I8</f>
        <v>5.399999999999977</v>
      </c>
      <c r="J41" s="65">
        <f>H41+I41</f>
        <v>522652.23000000004</v>
      </c>
    </row>
    <row r="42" spans="1:10" ht="12.95" customHeight="1">
      <c r="A42" s="3"/>
      <c r="B42" s="17"/>
      <c r="C42" s="18"/>
      <c r="D42" s="18"/>
      <c r="E42" s="12" t="s">
        <v>24</v>
      </c>
      <c r="F42" s="58"/>
      <c r="G42" s="66"/>
      <c r="H42" s="64">
        <v>95413.9</v>
      </c>
      <c r="I42" s="61">
        <f>I31+I9</f>
        <v>0</v>
      </c>
      <c r="J42" s="65">
        <f>H42+I42</f>
        <v>95413.9</v>
      </c>
    </row>
    <row r="43" spans="1:10" ht="12.95" customHeight="1">
      <c r="A43" s="3"/>
      <c r="C43" s="29"/>
      <c r="D43" s="29"/>
      <c r="E43" s="28" t="s">
        <v>34</v>
      </c>
      <c r="F43" s="62"/>
      <c r="G43" s="63"/>
      <c r="H43" s="61">
        <f>H41+H42</f>
        <v>618060.73</v>
      </c>
      <c r="I43" s="61">
        <f>SUM(I41:I42)</f>
        <v>5.399999999999977</v>
      </c>
      <c r="J43" s="61">
        <f>SUM(J41:J42)</f>
        <v>618066.13</v>
      </c>
    </row>
    <row r="44" spans="1:10" ht="12.95" customHeight="1">
      <c r="A44" s="3"/>
      <c r="B44" s="3"/>
      <c r="C44" s="29"/>
      <c r="D44" s="29"/>
      <c r="E44" s="12" t="s">
        <v>18</v>
      </c>
      <c r="F44" s="58"/>
      <c r="G44" s="66"/>
      <c r="H44" s="65">
        <f>H40-H43</f>
        <v>-7534.900000000023</v>
      </c>
      <c r="I44" s="61">
        <f>I40-I43</f>
        <v>2.1316282072803006E-14</v>
      </c>
      <c r="J44" s="65">
        <f>J40-J43</f>
        <v>-7534.900000000023</v>
      </c>
    </row>
    <row r="45" spans="1:10" ht="12.95" customHeight="1">
      <c r="A45" s="3"/>
      <c r="B45" s="31" t="s">
        <v>46</v>
      </c>
      <c r="C45" s="29"/>
      <c r="D45" s="29"/>
      <c r="E45" s="28" t="s">
        <v>29</v>
      </c>
      <c r="F45" s="62"/>
      <c r="G45" s="63"/>
      <c r="H45" s="67">
        <v>7534.9</v>
      </c>
      <c r="I45" s="61">
        <f>I38</f>
        <v>0</v>
      </c>
      <c r="J45" s="65">
        <f>H45+I45</f>
        <v>7534.9</v>
      </c>
    </row>
    <row r="46" spans="6:10" ht="12.95" customHeight="1">
      <c r="F46" s="68"/>
      <c r="G46" s="68"/>
      <c r="H46" s="68"/>
      <c r="I46" s="68"/>
      <c r="J46" s="68"/>
    </row>
    <row r="47" spans="6:10" ht="12.95" customHeight="1">
      <c r="F47" s="68"/>
      <c r="G47" s="68"/>
      <c r="H47" s="68"/>
      <c r="I47" s="68"/>
      <c r="J47" s="68"/>
    </row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</sheetData>
  <mergeCells count="23">
    <mergeCell ref="H1:J1"/>
    <mergeCell ref="B2:B3"/>
    <mergeCell ref="E2:E3"/>
    <mergeCell ref="F2:F3"/>
    <mergeCell ref="G2:G3"/>
    <mergeCell ref="A26:A27"/>
    <mergeCell ref="A5:A6"/>
    <mergeCell ref="A1:G1"/>
    <mergeCell ref="A14:A21"/>
    <mergeCell ref="A22:A25"/>
    <mergeCell ref="E7:G7"/>
    <mergeCell ref="E8:G8"/>
    <mergeCell ref="E9:G9"/>
    <mergeCell ref="E10:G10"/>
    <mergeCell ref="A12:A13"/>
    <mergeCell ref="E38:H38"/>
    <mergeCell ref="E28:G28"/>
    <mergeCell ref="E31:G31"/>
    <mergeCell ref="E33:H33"/>
    <mergeCell ref="E34:H34"/>
    <mergeCell ref="E35:H35"/>
    <mergeCell ref="E36:H36"/>
    <mergeCell ref="E37:H37"/>
  </mergeCells>
  <conditionalFormatting sqref="B2">
    <cfRule type="expression" priority="40" dxfId="2" stopIfTrue="1">
      <formula>$K2="Z"</formula>
    </cfRule>
    <cfRule type="expression" priority="41" dxfId="1" stopIfTrue="1">
      <formula>$K2="T"</formula>
    </cfRule>
    <cfRule type="expression" priority="42" dxfId="0" stopIfTrue="1">
      <formula>$K2="Y"</formula>
    </cfRule>
  </conditionalFormatting>
  <conditionalFormatting sqref="B2">
    <cfRule type="expression" priority="37" dxfId="2" stopIfTrue="1">
      <formula>$K2="Z"</formula>
    </cfRule>
    <cfRule type="expression" priority="38" dxfId="1" stopIfTrue="1">
      <formula>$K2="T"</formula>
    </cfRule>
    <cfRule type="expression" priority="39" dxfId="0" stopIfTrue="1">
      <formula>$K2="Y"</formula>
    </cfRule>
  </conditionalFormatting>
  <conditionalFormatting sqref="C7:D9 B2">
    <cfRule type="expression" priority="34" dxfId="2" stopIfTrue="1">
      <formula>#REF!="Z"</formula>
    </cfRule>
    <cfRule type="expression" priority="35" dxfId="1" stopIfTrue="1">
      <formula>#REF!="T"</formula>
    </cfRule>
    <cfRule type="expression" priority="36" dxfId="0" stopIfTrue="1">
      <formula>#REF!="Y"</formula>
    </cfRule>
  </conditionalFormatting>
  <conditionalFormatting sqref="H41">
    <cfRule type="expression" priority="31" dxfId="2" stopIfTrue="1">
      <formula>$J41="Z"</formula>
    </cfRule>
    <cfRule type="expression" priority="32" dxfId="1" stopIfTrue="1">
      <formula>$J41="T"</formula>
    </cfRule>
    <cfRule type="expression" priority="33" dxfId="0" stopIfTrue="1">
      <formula>$J41="Y"</formula>
    </cfRule>
  </conditionalFormatting>
  <conditionalFormatting sqref="H42">
    <cfRule type="expression" priority="28" dxfId="2" stopIfTrue="1">
      <formula>$J42="Z"</formula>
    </cfRule>
    <cfRule type="expression" priority="29" dxfId="1" stopIfTrue="1">
      <formula>$J42="T"</formula>
    </cfRule>
    <cfRule type="expression" priority="30" dxfId="0" stopIfTrue="1">
      <formula>$J42="Y"</formula>
    </cfRule>
  </conditionalFormatting>
  <conditionalFormatting sqref="H41">
    <cfRule type="expression" priority="25" dxfId="2" stopIfTrue="1">
      <formula>$J41="Z"</formula>
    </cfRule>
    <cfRule type="expression" priority="26" dxfId="1" stopIfTrue="1">
      <formula>$J41="T"</formula>
    </cfRule>
    <cfRule type="expression" priority="27" dxfId="0" stopIfTrue="1">
      <formula>$J41="Y"</formula>
    </cfRule>
  </conditionalFormatting>
  <conditionalFormatting sqref="H42">
    <cfRule type="expression" priority="22" dxfId="2" stopIfTrue="1">
      <formula>$J42="Z"</formula>
    </cfRule>
    <cfRule type="expression" priority="23" dxfId="1" stopIfTrue="1">
      <formula>$J42="T"</formula>
    </cfRule>
    <cfRule type="expression" priority="24" dxfId="0" stopIfTrue="1">
      <formula>$J42="Y"</formula>
    </cfRule>
  </conditionalFormatting>
  <conditionalFormatting sqref="B12:B13">
    <cfRule type="expression" priority="20" dxfId="1" stopIfTrue="1">
      <formula>#REF!="T"</formula>
    </cfRule>
    <cfRule type="expression" priority="21" dxfId="0" stopIfTrue="1">
      <formula>#REF!="Y"</formula>
    </cfRule>
  </conditionalFormatting>
  <conditionalFormatting sqref="B12:B13">
    <cfRule type="expression" priority="19" dxfId="2" stopIfTrue="1">
      <formula>#REF!="Z"</formula>
    </cfRule>
  </conditionalFormatting>
  <conditionalFormatting sqref="B12:B13">
    <cfRule type="expression" priority="7" dxfId="2" stopIfTrue="1">
      <formula>$N12="Z"</formula>
    </cfRule>
    <cfRule type="expression" priority="8" dxfId="1" stopIfTrue="1">
      <formula>$N12="T"</formula>
    </cfRule>
    <cfRule type="expression" priority="9" dxfId="0" stopIfTrue="1">
      <formula>$N12="Y"</formula>
    </cfRule>
    <cfRule type="expression" priority="10" dxfId="2" stopIfTrue="1">
      <formula>$L12="Z"</formula>
    </cfRule>
    <cfRule type="expression" priority="11" dxfId="1" stopIfTrue="1">
      <formula>$L12="T"</formula>
    </cfRule>
    <cfRule type="expression" priority="12" dxfId="0" stopIfTrue="1">
      <formula>$L12="Y"</formula>
    </cfRule>
    <cfRule type="expression" priority="13" dxfId="2" stopIfTrue="1">
      <formula>$P12="Z"</formula>
    </cfRule>
    <cfRule type="expression" priority="14" dxfId="1" stopIfTrue="1">
      <formula>$P12="T"</formula>
    </cfRule>
    <cfRule type="expression" priority="15" dxfId="0" stopIfTrue="1">
      <formula>$P12="Y"</formula>
    </cfRule>
    <cfRule type="expression" priority="16" dxfId="2" stopIfTrue="1">
      <formula>$K12="Z"</formula>
    </cfRule>
    <cfRule type="expression" priority="17" dxfId="1" stopIfTrue="1">
      <formula>$K12="T"</formula>
    </cfRule>
    <cfRule type="expression" priority="18" dxfId="0" stopIfTrue="1">
      <formula>$K12="Y"</formula>
    </cfRule>
  </conditionalFormatting>
  <conditionalFormatting sqref="B14 B21 B26">
    <cfRule type="expression" priority="4" dxfId="2" stopIfTrue="1">
      <formula>$L14="Z"</formula>
    </cfRule>
    <cfRule type="expression" priority="5" dxfId="1" stopIfTrue="1">
      <formula>$L14="T"</formula>
    </cfRule>
    <cfRule type="expression" priority="6" dxfId="0" stopIfTrue="1">
      <formula>$L14="Y"</formula>
    </cfRule>
  </conditionalFormatting>
  <conditionalFormatting sqref="B22:B25">
    <cfRule type="expression" priority="1" dxfId="2" stopIfTrue="1">
      <formula>$L22="Z"</formula>
    </cfRule>
    <cfRule type="expression" priority="2" dxfId="1" stopIfTrue="1">
      <formula>$L22="T"</formula>
    </cfRule>
    <cfRule type="expression" priority="3" dxfId="0" stopIfTrue="1">
      <formula>$L22="Y"</formula>
    </cfRule>
  </conditionalFormatting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workbookViewId="0" topLeftCell="A1">
      <selection activeCell="K112" sqref="K112"/>
    </sheetView>
  </sheetViews>
  <sheetFormatPr defaultColWidth="9.140625" defaultRowHeight="15"/>
  <cols>
    <col min="1" max="1" width="4.00390625" style="53" customWidth="1"/>
    <col min="2" max="2" width="71.7109375" style="53" customWidth="1"/>
    <col min="3" max="3" width="4.140625" style="53" customWidth="1"/>
    <col min="4" max="4" width="10.140625" style="53" customWidth="1"/>
    <col min="5" max="6" width="7.28125" style="53" customWidth="1"/>
    <col min="7" max="7" width="6.7109375" style="53" customWidth="1"/>
    <col min="8" max="8" width="10.140625" style="53" customWidth="1"/>
    <col min="9" max="9" width="11.28125" style="53" customWidth="1"/>
    <col min="10" max="10" width="10.140625" style="53" customWidth="1"/>
    <col min="11" max="11" width="23.57421875" style="91" customWidth="1"/>
    <col min="12" max="16384" width="9.140625" style="53" customWidth="1"/>
  </cols>
  <sheetData>
    <row r="1" spans="1:10" ht="12.95" customHeight="1">
      <c r="A1" s="1" t="s">
        <v>42</v>
      </c>
      <c r="B1" s="37"/>
      <c r="C1" s="2"/>
      <c r="D1" s="2"/>
      <c r="E1" s="3"/>
      <c r="F1" s="3"/>
      <c r="G1" s="3"/>
      <c r="H1" s="179" t="s">
        <v>186</v>
      </c>
      <c r="I1" s="179"/>
      <c r="J1" s="179"/>
    </row>
    <row r="2" spans="1:10" ht="12.95" customHeight="1">
      <c r="A2" s="4" t="s">
        <v>0</v>
      </c>
      <c r="B2" s="180" t="s">
        <v>1</v>
      </c>
      <c r="C2" s="4"/>
      <c r="D2" s="4" t="s">
        <v>2</v>
      </c>
      <c r="E2" s="180" t="s">
        <v>3</v>
      </c>
      <c r="F2" s="180" t="s">
        <v>4</v>
      </c>
      <c r="G2" s="180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81"/>
      <c r="C3" s="5"/>
      <c r="D3" s="5" t="s">
        <v>10</v>
      </c>
      <c r="E3" s="181"/>
      <c r="F3" s="181"/>
      <c r="G3" s="181"/>
      <c r="H3" s="5" t="s">
        <v>11</v>
      </c>
      <c r="I3" s="5" t="s">
        <v>43</v>
      </c>
      <c r="J3" s="5" t="s">
        <v>11</v>
      </c>
    </row>
    <row r="4" spans="1:3" ht="12.95" customHeight="1">
      <c r="A4" s="76" t="s">
        <v>12</v>
      </c>
      <c r="B4" s="77"/>
      <c r="C4" s="78"/>
    </row>
    <row r="5" spans="1:10" ht="12.95" customHeight="1">
      <c r="A5" s="177" t="s">
        <v>13</v>
      </c>
      <c r="B5" s="81" t="s">
        <v>47</v>
      </c>
      <c r="C5" s="42"/>
      <c r="D5" s="90" t="s">
        <v>49</v>
      </c>
      <c r="E5" s="158"/>
      <c r="F5" s="158">
        <v>4122</v>
      </c>
      <c r="G5" s="41" t="s">
        <v>41</v>
      </c>
      <c r="H5" s="55">
        <v>26.1</v>
      </c>
      <c r="I5" s="56">
        <v>2.9</v>
      </c>
      <c r="J5" s="79">
        <f>H5+I5</f>
        <v>29</v>
      </c>
    </row>
    <row r="6" spans="1:10" ht="12.95" customHeight="1">
      <c r="A6" s="178"/>
      <c r="B6" s="81" t="s">
        <v>48</v>
      </c>
      <c r="C6" s="42"/>
      <c r="D6" s="41" t="s">
        <v>49</v>
      </c>
      <c r="E6" s="158">
        <v>3113</v>
      </c>
      <c r="F6" s="158">
        <v>5336</v>
      </c>
      <c r="G6" s="41" t="s">
        <v>41</v>
      </c>
      <c r="H6" s="55">
        <v>26.1</v>
      </c>
      <c r="I6" s="56">
        <v>2.9</v>
      </c>
      <c r="J6" s="79">
        <f>H6+I6</f>
        <v>29</v>
      </c>
    </row>
    <row r="7" spans="1:10" ht="12.95" customHeight="1">
      <c r="A7" s="158" t="s">
        <v>14</v>
      </c>
      <c r="B7" s="81" t="s">
        <v>96</v>
      </c>
      <c r="C7" s="102"/>
      <c r="D7" s="41" t="s">
        <v>97</v>
      </c>
      <c r="E7" s="158"/>
      <c r="F7" s="158">
        <v>4116</v>
      </c>
      <c r="G7" s="41" t="s">
        <v>98</v>
      </c>
      <c r="H7" s="55">
        <v>5743.6</v>
      </c>
      <c r="I7" s="56">
        <v>423.75</v>
      </c>
      <c r="J7" s="79">
        <f aca="true" t="shared" si="0" ref="J7">H7+I7</f>
        <v>6167.35</v>
      </c>
    </row>
    <row r="8" spans="1:10" ht="12.95" customHeight="1">
      <c r="A8" s="158" t="s">
        <v>35</v>
      </c>
      <c r="B8" s="63" t="s">
        <v>106</v>
      </c>
      <c r="C8" s="42"/>
      <c r="D8" s="99"/>
      <c r="E8" s="160">
        <v>3412</v>
      </c>
      <c r="F8" s="160">
        <v>2111</v>
      </c>
      <c r="G8" s="82" t="s">
        <v>101</v>
      </c>
      <c r="H8" s="65">
        <v>1000</v>
      </c>
      <c r="I8" s="61">
        <v>589.25</v>
      </c>
      <c r="J8" s="65">
        <f>H8+I8</f>
        <v>1589.25</v>
      </c>
    </row>
    <row r="9" spans="1:10" ht="12.95" customHeight="1">
      <c r="A9" s="182" t="s">
        <v>37</v>
      </c>
      <c r="B9" s="81" t="s">
        <v>177</v>
      </c>
      <c r="C9" s="42"/>
      <c r="D9" s="90"/>
      <c r="E9" s="158">
        <v>3111</v>
      </c>
      <c r="F9" s="158">
        <v>2122</v>
      </c>
      <c r="G9" s="41" t="s">
        <v>174</v>
      </c>
      <c r="H9" s="55">
        <v>1088</v>
      </c>
      <c r="I9" s="56">
        <v>30</v>
      </c>
      <c r="J9" s="79">
        <f>H9+I9</f>
        <v>1118</v>
      </c>
    </row>
    <row r="10" spans="1:10" ht="12.95" customHeight="1">
      <c r="A10" s="182"/>
      <c r="B10" s="81" t="s">
        <v>178</v>
      </c>
      <c r="C10" s="42"/>
      <c r="D10" s="41"/>
      <c r="E10" s="158">
        <v>3113</v>
      </c>
      <c r="F10" s="158">
        <v>2122</v>
      </c>
      <c r="G10" s="41" t="s">
        <v>41</v>
      </c>
      <c r="H10" s="55">
        <v>823</v>
      </c>
      <c r="I10" s="56">
        <v>-24.6</v>
      </c>
      <c r="J10" s="79">
        <f>H10+I10</f>
        <v>798.4</v>
      </c>
    </row>
    <row r="11" spans="1:10" ht="12.95" customHeight="1">
      <c r="A11" s="6"/>
      <c r="B11" s="7"/>
      <c r="C11" s="8"/>
      <c r="D11" s="8"/>
      <c r="E11" s="174" t="s">
        <v>15</v>
      </c>
      <c r="F11" s="174"/>
      <c r="G11" s="174"/>
      <c r="H11" s="89">
        <f>H5+H7+H8+H9+H10</f>
        <v>8680.7</v>
      </c>
      <c r="I11" s="89">
        <f aca="true" t="shared" si="1" ref="I11:J11">I5+I7+I8+I9+I10</f>
        <v>1021.3000000000001</v>
      </c>
      <c r="J11" s="89">
        <f t="shared" si="1"/>
        <v>9702</v>
      </c>
    </row>
    <row r="12" spans="1:12" ht="12.95" customHeight="1">
      <c r="A12" s="6"/>
      <c r="B12" s="9" t="s">
        <v>36</v>
      </c>
      <c r="C12" s="8"/>
      <c r="D12" s="8"/>
      <c r="E12" s="175" t="s">
        <v>16</v>
      </c>
      <c r="F12" s="175"/>
      <c r="G12" s="175"/>
      <c r="H12" s="89">
        <f>H6</f>
        <v>26.1</v>
      </c>
      <c r="I12" s="89">
        <f aca="true" t="shared" si="2" ref="I12:J12">I6</f>
        <v>2.9</v>
      </c>
      <c r="J12" s="89">
        <f t="shared" si="2"/>
        <v>29</v>
      </c>
      <c r="K12" s="92"/>
      <c r="L12" s="50"/>
    </row>
    <row r="13" spans="1:11" ht="12.95" customHeight="1">
      <c r="A13" s="6"/>
      <c r="B13" s="10"/>
      <c r="C13" s="8"/>
      <c r="D13" s="8"/>
      <c r="E13" s="176" t="s">
        <v>17</v>
      </c>
      <c r="F13" s="176"/>
      <c r="G13" s="176"/>
      <c r="H13" s="89">
        <v>0</v>
      </c>
      <c r="I13" s="89">
        <v>0</v>
      </c>
      <c r="J13" s="89">
        <v>0</v>
      </c>
      <c r="K13" s="93"/>
    </row>
    <row r="14" spans="1:10" ht="12.95" customHeight="1">
      <c r="A14" s="12"/>
      <c r="B14" s="13"/>
      <c r="C14" s="14"/>
      <c r="D14" s="14"/>
      <c r="E14" s="176" t="s">
        <v>18</v>
      </c>
      <c r="F14" s="176"/>
      <c r="G14" s="176"/>
      <c r="H14" s="15">
        <f>H11-H12-H13</f>
        <v>8654.6</v>
      </c>
      <c r="I14" s="15">
        <f>I11-I12-I13</f>
        <v>1018.4000000000001</v>
      </c>
      <c r="J14" s="15">
        <f>J11-J12-J13</f>
        <v>9673</v>
      </c>
    </row>
    <row r="15" spans="1:10" ht="12.95" customHeight="1">
      <c r="A15" s="16" t="s">
        <v>19</v>
      </c>
      <c r="B15" s="17"/>
      <c r="C15" s="18"/>
      <c r="D15" s="18"/>
      <c r="E15" s="19"/>
      <c r="F15" s="17"/>
      <c r="G15" s="17"/>
      <c r="H15" s="20"/>
      <c r="I15" s="20"/>
      <c r="J15" s="21"/>
    </row>
    <row r="16" spans="1:10" ht="12.95" customHeight="1">
      <c r="A16" s="184" t="s">
        <v>13</v>
      </c>
      <c r="B16" s="97" t="s">
        <v>155</v>
      </c>
      <c r="C16" s="96"/>
      <c r="D16" s="96"/>
      <c r="E16" s="160">
        <v>6112</v>
      </c>
      <c r="F16" s="160">
        <v>5901</v>
      </c>
      <c r="G16" s="82" t="s">
        <v>50</v>
      </c>
      <c r="H16" s="98">
        <v>9</v>
      </c>
      <c r="I16" s="80">
        <v>-5</v>
      </c>
      <c r="J16" s="65">
        <f aca="true" t="shared" si="3" ref="J16:J43">H16+I16</f>
        <v>4</v>
      </c>
    </row>
    <row r="17" spans="1:10" ht="12.95" customHeight="1">
      <c r="A17" s="186"/>
      <c r="B17" s="101" t="s">
        <v>65</v>
      </c>
      <c r="C17" s="106"/>
      <c r="D17" s="96"/>
      <c r="E17" s="160">
        <v>3419</v>
      </c>
      <c r="F17" s="160">
        <v>5222</v>
      </c>
      <c r="G17" s="82" t="s">
        <v>51</v>
      </c>
      <c r="H17" s="98">
        <v>0</v>
      </c>
      <c r="I17" s="80">
        <v>5</v>
      </c>
      <c r="J17" s="65">
        <f t="shared" si="3"/>
        <v>5</v>
      </c>
    </row>
    <row r="18" spans="1:10" ht="12.95" customHeight="1">
      <c r="A18" s="184" t="s">
        <v>14</v>
      </c>
      <c r="B18" s="97" t="s">
        <v>64</v>
      </c>
      <c r="C18" s="42"/>
      <c r="D18" s="81"/>
      <c r="E18" s="160">
        <v>3392</v>
      </c>
      <c r="F18" s="160">
        <v>5222</v>
      </c>
      <c r="G18" s="82" t="s">
        <v>52</v>
      </c>
      <c r="H18" s="98">
        <v>200</v>
      </c>
      <c r="I18" s="80">
        <v>-20</v>
      </c>
      <c r="J18" s="65">
        <f t="shared" si="3"/>
        <v>180</v>
      </c>
    </row>
    <row r="19" spans="1:11" ht="12.95" customHeight="1">
      <c r="A19" s="186"/>
      <c r="B19" s="97" t="s">
        <v>185</v>
      </c>
      <c r="C19" s="83"/>
      <c r="D19" s="84"/>
      <c r="E19" s="160">
        <v>3315</v>
      </c>
      <c r="F19" s="160">
        <v>5222</v>
      </c>
      <c r="G19" s="82" t="s">
        <v>53</v>
      </c>
      <c r="H19" s="98">
        <v>56.6</v>
      </c>
      <c r="I19" s="80">
        <v>20</v>
      </c>
      <c r="J19" s="65">
        <f t="shared" si="3"/>
        <v>76.6</v>
      </c>
      <c r="K19" s="94"/>
    </row>
    <row r="20" spans="1:11" ht="12.95" customHeight="1">
      <c r="A20" s="187" t="s">
        <v>35</v>
      </c>
      <c r="B20" s="97" t="s">
        <v>66</v>
      </c>
      <c r="C20" s="108"/>
      <c r="D20" s="108"/>
      <c r="E20" s="160">
        <v>3314</v>
      </c>
      <c r="F20" s="160">
        <v>5011</v>
      </c>
      <c r="G20" s="82" t="s">
        <v>54</v>
      </c>
      <c r="H20" s="98">
        <v>445.5</v>
      </c>
      <c r="I20" s="80">
        <v>-30</v>
      </c>
      <c r="J20" s="65">
        <f t="shared" si="3"/>
        <v>415.5</v>
      </c>
      <c r="K20" s="53"/>
    </row>
    <row r="21" spans="1:14" s="52" customFormat="1" ht="12.95" customHeight="1">
      <c r="A21" s="187"/>
      <c r="B21" s="97" t="s">
        <v>67</v>
      </c>
      <c r="C21" s="108"/>
      <c r="D21" s="108"/>
      <c r="E21" s="160">
        <v>3314</v>
      </c>
      <c r="F21" s="160">
        <v>5031</v>
      </c>
      <c r="G21" s="82" t="s">
        <v>54</v>
      </c>
      <c r="H21" s="98">
        <v>112.2</v>
      </c>
      <c r="I21" s="80">
        <v>-7.5</v>
      </c>
      <c r="J21" s="65">
        <f t="shared" si="3"/>
        <v>104.7</v>
      </c>
      <c r="L21" s="72"/>
      <c r="M21" s="71"/>
      <c r="N21" s="71"/>
    </row>
    <row r="22" spans="1:14" s="52" customFormat="1" ht="12.95" customHeight="1">
      <c r="A22" s="187"/>
      <c r="B22" s="97" t="s">
        <v>68</v>
      </c>
      <c r="C22" s="108"/>
      <c r="D22" s="108"/>
      <c r="E22" s="160">
        <v>3314</v>
      </c>
      <c r="F22" s="160">
        <v>5032</v>
      </c>
      <c r="G22" s="82" t="s">
        <v>54</v>
      </c>
      <c r="H22" s="98">
        <v>40.7</v>
      </c>
      <c r="I22" s="80">
        <v>-2.7</v>
      </c>
      <c r="J22" s="65">
        <f t="shared" si="3"/>
        <v>38</v>
      </c>
      <c r="L22" s="72"/>
      <c r="M22" s="71"/>
      <c r="N22" s="71"/>
    </row>
    <row r="23" spans="1:14" s="52" customFormat="1" ht="12.95" customHeight="1">
      <c r="A23" s="187"/>
      <c r="B23" s="97" t="s">
        <v>66</v>
      </c>
      <c r="C23" s="108"/>
      <c r="D23" s="108"/>
      <c r="E23" s="160">
        <v>3314</v>
      </c>
      <c r="F23" s="160">
        <v>5011</v>
      </c>
      <c r="G23" s="82" t="s">
        <v>55</v>
      </c>
      <c r="H23" s="98">
        <v>1317.8</v>
      </c>
      <c r="I23" s="80">
        <v>30</v>
      </c>
      <c r="J23" s="65">
        <f t="shared" si="3"/>
        <v>1347.8</v>
      </c>
      <c r="L23" s="72"/>
      <c r="M23" s="71"/>
      <c r="N23" s="71"/>
    </row>
    <row r="24" spans="1:14" s="52" customFormat="1" ht="12.95" customHeight="1">
      <c r="A24" s="187"/>
      <c r="B24" s="97" t="s">
        <v>67</v>
      </c>
      <c r="C24" s="108"/>
      <c r="D24" s="108"/>
      <c r="E24" s="160">
        <v>3314</v>
      </c>
      <c r="F24" s="160">
        <v>5031</v>
      </c>
      <c r="G24" s="82" t="s">
        <v>55</v>
      </c>
      <c r="H24" s="98">
        <v>330</v>
      </c>
      <c r="I24" s="80">
        <v>7.5</v>
      </c>
      <c r="J24" s="65">
        <f t="shared" si="3"/>
        <v>337.5</v>
      </c>
      <c r="L24" s="72"/>
      <c r="M24" s="71"/>
      <c r="N24" s="71"/>
    </row>
    <row r="25" spans="1:14" s="52" customFormat="1" ht="12.95" customHeight="1">
      <c r="A25" s="187"/>
      <c r="B25" s="97" t="s">
        <v>68</v>
      </c>
      <c r="C25" s="108"/>
      <c r="D25" s="108"/>
      <c r="E25" s="160">
        <v>3314</v>
      </c>
      <c r="F25" s="160">
        <v>5032</v>
      </c>
      <c r="G25" s="82" t="s">
        <v>55</v>
      </c>
      <c r="H25" s="98">
        <v>118.8</v>
      </c>
      <c r="I25" s="80">
        <v>2.7</v>
      </c>
      <c r="J25" s="65">
        <f t="shared" si="3"/>
        <v>121.5</v>
      </c>
      <c r="L25" s="72"/>
      <c r="M25" s="71"/>
      <c r="N25" s="71"/>
    </row>
    <row r="26" spans="1:14" s="52" customFormat="1" ht="12.95" customHeight="1">
      <c r="A26" s="187" t="s">
        <v>37</v>
      </c>
      <c r="B26" s="97" t="s">
        <v>70</v>
      </c>
      <c r="C26" s="108"/>
      <c r="D26" s="160">
        <v>103533063</v>
      </c>
      <c r="E26" s="160">
        <v>3113</v>
      </c>
      <c r="F26" s="160">
        <v>5169</v>
      </c>
      <c r="G26" s="82" t="s">
        <v>69</v>
      </c>
      <c r="H26" s="98">
        <v>142.34</v>
      </c>
      <c r="I26" s="80">
        <v>-25.5</v>
      </c>
      <c r="J26" s="65">
        <f t="shared" si="3"/>
        <v>116.84</v>
      </c>
      <c r="L26" s="72"/>
      <c r="M26" s="71"/>
      <c r="N26" s="71"/>
    </row>
    <row r="27" spans="1:14" s="52" customFormat="1" ht="12.95" customHeight="1">
      <c r="A27" s="187"/>
      <c r="B27" s="97" t="s">
        <v>71</v>
      </c>
      <c r="C27" s="108"/>
      <c r="D27" s="160">
        <v>103133063</v>
      </c>
      <c r="E27" s="160">
        <v>3113</v>
      </c>
      <c r="F27" s="160">
        <v>5169</v>
      </c>
      <c r="G27" s="82" t="s">
        <v>69</v>
      </c>
      <c r="H27" s="98">
        <v>14.84</v>
      </c>
      <c r="I27" s="80">
        <v>-3</v>
      </c>
      <c r="J27" s="65">
        <f t="shared" si="3"/>
        <v>11.84</v>
      </c>
      <c r="L27" s="72"/>
      <c r="M27" s="71"/>
      <c r="N27" s="71"/>
    </row>
    <row r="28" spans="1:14" s="52" customFormat="1" ht="12.95" customHeight="1">
      <c r="A28" s="187"/>
      <c r="B28" s="97" t="s">
        <v>72</v>
      </c>
      <c r="C28" s="108"/>
      <c r="D28" s="160"/>
      <c r="E28" s="160">
        <v>3113</v>
      </c>
      <c r="F28" s="160">
        <v>5169</v>
      </c>
      <c r="G28" s="82" t="s">
        <v>69</v>
      </c>
      <c r="H28" s="98">
        <v>6.92</v>
      </c>
      <c r="I28" s="80">
        <v>-1.5</v>
      </c>
      <c r="J28" s="65">
        <f t="shared" si="3"/>
        <v>5.42</v>
      </c>
      <c r="L28" s="72"/>
      <c r="M28" s="71"/>
      <c r="N28" s="71"/>
    </row>
    <row r="29" spans="1:14" s="52" customFormat="1" ht="12.95" customHeight="1">
      <c r="A29" s="187"/>
      <c r="B29" s="97" t="s">
        <v>74</v>
      </c>
      <c r="C29" s="108"/>
      <c r="D29" s="160">
        <v>103533063</v>
      </c>
      <c r="E29" s="160">
        <v>3113</v>
      </c>
      <c r="F29" s="160">
        <v>5162</v>
      </c>
      <c r="G29" s="82" t="s">
        <v>69</v>
      </c>
      <c r="H29" s="98">
        <v>8.5</v>
      </c>
      <c r="I29" s="80">
        <v>12.75</v>
      </c>
      <c r="J29" s="65">
        <f t="shared" si="3"/>
        <v>21.25</v>
      </c>
      <c r="L29" s="72"/>
      <c r="M29" s="71"/>
      <c r="N29" s="71"/>
    </row>
    <row r="30" spans="1:14" s="52" customFormat="1" ht="12.95" customHeight="1">
      <c r="A30" s="187"/>
      <c r="B30" s="97" t="s">
        <v>75</v>
      </c>
      <c r="C30" s="108"/>
      <c r="D30" s="160">
        <v>103133063</v>
      </c>
      <c r="E30" s="160">
        <v>3113</v>
      </c>
      <c r="F30" s="160">
        <v>5162</v>
      </c>
      <c r="G30" s="82" t="s">
        <v>69</v>
      </c>
      <c r="H30" s="98">
        <v>1</v>
      </c>
      <c r="I30" s="80">
        <v>1.5</v>
      </c>
      <c r="J30" s="65">
        <f t="shared" si="3"/>
        <v>2.5</v>
      </c>
      <c r="L30" s="72"/>
      <c r="M30" s="71"/>
      <c r="N30" s="71"/>
    </row>
    <row r="31" spans="1:14" s="52" customFormat="1" ht="12.95" customHeight="1">
      <c r="A31" s="187"/>
      <c r="B31" s="97" t="s">
        <v>73</v>
      </c>
      <c r="C31" s="108"/>
      <c r="D31" s="160"/>
      <c r="E31" s="160">
        <v>3113</v>
      </c>
      <c r="F31" s="160">
        <v>5162</v>
      </c>
      <c r="G31" s="82" t="s">
        <v>69</v>
      </c>
      <c r="H31" s="98">
        <v>0.5</v>
      </c>
      <c r="I31" s="80">
        <v>0.75</v>
      </c>
      <c r="J31" s="65">
        <f t="shared" si="3"/>
        <v>1.25</v>
      </c>
      <c r="L31" s="72"/>
      <c r="M31" s="71"/>
      <c r="N31" s="71"/>
    </row>
    <row r="32" spans="1:14" s="52" customFormat="1" ht="12.95" customHeight="1">
      <c r="A32" s="187"/>
      <c r="B32" s="97" t="s">
        <v>78</v>
      </c>
      <c r="C32" s="108"/>
      <c r="D32" s="160">
        <v>103533063</v>
      </c>
      <c r="E32" s="160">
        <v>3113</v>
      </c>
      <c r="F32" s="160">
        <v>5164</v>
      </c>
      <c r="G32" s="82" t="s">
        <v>69</v>
      </c>
      <c r="H32" s="98">
        <v>8.5</v>
      </c>
      <c r="I32" s="80">
        <v>8.5</v>
      </c>
      <c r="J32" s="65">
        <f t="shared" si="3"/>
        <v>17</v>
      </c>
      <c r="L32" s="72"/>
      <c r="M32" s="71"/>
      <c r="N32" s="71"/>
    </row>
    <row r="33" spans="1:14" s="52" customFormat="1" ht="12.95" customHeight="1">
      <c r="A33" s="187"/>
      <c r="B33" s="97" t="s">
        <v>79</v>
      </c>
      <c r="C33" s="108"/>
      <c r="D33" s="160">
        <v>103133063</v>
      </c>
      <c r="E33" s="160">
        <v>3113</v>
      </c>
      <c r="F33" s="160">
        <v>5164</v>
      </c>
      <c r="G33" s="82" t="s">
        <v>69</v>
      </c>
      <c r="H33" s="98">
        <v>1</v>
      </c>
      <c r="I33" s="80">
        <v>1</v>
      </c>
      <c r="J33" s="65">
        <f t="shared" si="3"/>
        <v>2</v>
      </c>
      <c r="L33" s="72"/>
      <c r="M33" s="71"/>
      <c r="N33" s="71"/>
    </row>
    <row r="34" spans="1:14" s="52" customFormat="1" ht="12.95" customHeight="1">
      <c r="A34" s="187"/>
      <c r="B34" s="97" t="s">
        <v>76</v>
      </c>
      <c r="C34" s="108"/>
      <c r="D34" s="160"/>
      <c r="E34" s="160">
        <v>3113</v>
      </c>
      <c r="F34" s="160">
        <v>5164</v>
      </c>
      <c r="G34" s="82" t="s">
        <v>69</v>
      </c>
      <c r="H34" s="98">
        <v>0.5</v>
      </c>
      <c r="I34" s="80">
        <v>0.5</v>
      </c>
      <c r="J34" s="65">
        <f t="shared" si="3"/>
        <v>1</v>
      </c>
      <c r="L34" s="72"/>
      <c r="M34" s="71"/>
      <c r="N34" s="71"/>
    </row>
    <row r="35" spans="1:14" s="52" customFormat="1" ht="12.95" customHeight="1">
      <c r="A35" s="187"/>
      <c r="B35" s="97" t="s">
        <v>80</v>
      </c>
      <c r="C35" s="108"/>
      <c r="D35" s="160">
        <v>103533063</v>
      </c>
      <c r="E35" s="160">
        <v>3113</v>
      </c>
      <c r="F35" s="160">
        <v>5167</v>
      </c>
      <c r="G35" s="82" t="s">
        <v>69</v>
      </c>
      <c r="H35" s="98">
        <v>26.01</v>
      </c>
      <c r="I35" s="80">
        <v>4.25</v>
      </c>
      <c r="J35" s="65">
        <f t="shared" si="3"/>
        <v>30.26</v>
      </c>
      <c r="L35" s="72"/>
      <c r="M35" s="71"/>
      <c r="N35" s="71"/>
    </row>
    <row r="36" spans="1:14" s="52" customFormat="1" ht="12.95" customHeight="1">
      <c r="A36" s="187"/>
      <c r="B36" s="97" t="s">
        <v>81</v>
      </c>
      <c r="C36" s="108"/>
      <c r="D36" s="160">
        <v>103133063</v>
      </c>
      <c r="E36" s="160">
        <v>3113</v>
      </c>
      <c r="F36" s="160">
        <v>5167</v>
      </c>
      <c r="G36" s="82" t="s">
        <v>69</v>
      </c>
      <c r="H36" s="98">
        <v>3.06</v>
      </c>
      <c r="I36" s="80">
        <v>0.5</v>
      </c>
      <c r="J36" s="65">
        <f t="shared" si="3"/>
        <v>3.56</v>
      </c>
      <c r="L36" s="72"/>
      <c r="M36" s="71"/>
      <c r="N36" s="71"/>
    </row>
    <row r="37" spans="1:14" s="52" customFormat="1" ht="12.95" customHeight="1">
      <c r="A37" s="187"/>
      <c r="B37" s="97" t="s">
        <v>77</v>
      </c>
      <c r="C37" s="108"/>
      <c r="D37" s="160"/>
      <c r="E37" s="160">
        <v>3113</v>
      </c>
      <c r="F37" s="160">
        <v>5167</v>
      </c>
      <c r="G37" s="82" t="s">
        <v>69</v>
      </c>
      <c r="H37" s="98">
        <v>1.53</v>
      </c>
      <c r="I37" s="80">
        <v>0.25</v>
      </c>
      <c r="J37" s="65">
        <f t="shared" si="3"/>
        <v>1.78</v>
      </c>
      <c r="L37" s="72"/>
      <c r="M37" s="71"/>
      <c r="N37" s="71"/>
    </row>
    <row r="38" spans="1:14" s="52" customFormat="1" ht="12.95" customHeight="1">
      <c r="A38" s="184" t="s">
        <v>38</v>
      </c>
      <c r="B38" s="97" t="s">
        <v>85</v>
      </c>
      <c r="C38" s="108"/>
      <c r="D38" s="160">
        <v>103533063</v>
      </c>
      <c r="E38" s="160">
        <v>3113</v>
      </c>
      <c r="F38" s="160">
        <v>5137</v>
      </c>
      <c r="G38" s="82" t="s">
        <v>84</v>
      </c>
      <c r="H38" s="98">
        <v>16.52182</v>
      </c>
      <c r="I38" s="80">
        <v>-0.9</v>
      </c>
      <c r="J38" s="65">
        <f t="shared" si="3"/>
        <v>15.621820000000001</v>
      </c>
      <c r="L38" s="72"/>
      <c r="M38" s="71"/>
      <c r="N38" s="71"/>
    </row>
    <row r="39" spans="1:14" s="52" customFormat="1" ht="12.95" customHeight="1">
      <c r="A39" s="185"/>
      <c r="B39" s="97" t="s">
        <v>86</v>
      </c>
      <c r="C39" s="108"/>
      <c r="D39" s="160">
        <v>103133063</v>
      </c>
      <c r="E39" s="160">
        <v>3113</v>
      </c>
      <c r="F39" s="160">
        <v>5137</v>
      </c>
      <c r="G39" s="82" t="s">
        <v>84</v>
      </c>
      <c r="H39" s="98">
        <v>1.94374</v>
      </c>
      <c r="I39" s="80">
        <v>-0.11</v>
      </c>
      <c r="J39" s="65">
        <f t="shared" si="3"/>
        <v>1.83374</v>
      </c>
      <c r="L39" s="72"/>
      <c r="M39" s="71"/>
      <c r="N39" s="71"/>
    </row>
    <row r="40" spans="1:14" s="52" customFormat="1" ht="12.95" customHeight="1">
      <c r="A40" s="185"/>
      <c r="B40" s="97" t="s">
        <v>87</v>
      </c>
      <c r="C40" s="108"/>
      <c r="D40" s="160">
        <v>103100200</v>
      </c>
      <c r="E40" s="160">
        <v>3113</v>
      </c>
      <c r="F40" s="160">
        <v>5137</v>
      </c>
      <c r="G40" s="82" t="s">
        <v>84</v>
      </c>
      <c r="H40" s="98">
        <v>0.97187</v>
      </c>
      <c r="I40" s="80">
        <v>-0.05</v>
      </c>
      <c r="J40" s="65">
        <f t="shared" si="3"/>
        <v>0.92187</v>
      </c>
      <c r="L40" s="72"/>
      <c r="M40" s="71"/>
      <c r="N40" s="71"/>
    </row>
    <row r="41" spans="1:14" s="52" customFormat="1" ht="12.95" customHeight="1">
      <c r="A41" s="185"/>
      <c r="B41" s="134" t="s">
        <v>88</v>
      </c>
      <c r="C41" s="85" t="s">
        <v>107</v>
      </c>
      <c r="D41" s="86">
        <v>103533063</v>
      </c>
      <c r="E41" s="86">
        <v>3113</v>
      </c>
      <c r="F41" s="86">
        <v>5139</v>
      </c>
      <c r="G41" s="87" t="s">
        <v>84</v>
      </c>
      <c r="H41" s="145">
        <v>0</v>
      </c>
      <c r="I41" s="138">
        <v>0.9</v>
      </c>
      <c r="J41" s="88">
        <f t="shared" si="3"/>
        <v>0.9</v>
      </c>
      <c r="L41" s="72"/>
      <c r="M41" s="71"/>
      <c r="N41" s="71"/>
    </row>
    <row r="42" spans="1:14" s="52" customFormat="1" ht="12.95" customHeight="1">
      <c r="A42" s="185"/>
      <c r="B42" s="134" t="s">
        <v>89</v>
      </c>
      <c r="C42" s="85" t="s">
        <v>107</v>
      </c>
      <c r="D42" s="86">
        <v>103133063</v>
      </c>
      <c r="E42" s="86">
        <v>3113</v>
      </c>
      <c r="F42" s="86">
        <v>5139</v>
      </c>
      <c r="G42" s="87" t="s">
        <v>84</v>
      </c>
      <c r="H42" s="145">
        <v>0</v>
      </c>
      <c r="I42" s="138">
        <v>0.11</v>
      </c>
      <c r="J42" s="88">
        <f t="shared" si="3"/>
        <v>0.11</v>
      </c>
      <c r="L42" s="72"/>
      <c r="M42" s="71"/>
      <c r="N42" s="71"/>
    </row>
    <row r="43" spans="1:14" s="52" customFormat="1" ht="12.95" customHeight="1">
      <c r="A43" s="185"/>
      <c r="B43" s="134" t="s">
        <v>90</v>
      </c>
      <c r="C43" s="85" t="s">
        <v>107</v>
      </c>
      <c r="D43" s="86">
        <v>103100200</v>
      </c>
      <c r="E43" s="86">
        <v>3113</v>
      </c>
      <c r="F43" s="86">
        <v>5139</v>
      </c>
      <c r="G43" s="87" t="s">
        <v>84</v>
      </c>
      <c r="H43" s="145">
        <v>0</v>
      </c>
      <c r="I43" s="138">
        <v>0.05</v>
      </c>
      <c r="J43" s="88">
        <f t="shared" si="3"/>
        <v>0.05</v>
      </c>
      <c r="L43" s="72"/>
      <c r="M43" s="71"/>
      <c r="N43" s="71"/>
    </row>
    <row r="44" spans="1:14" s="52" customFormat="1" ht="12.95" customHeight="1">
      <c r="A44" s="177" t="s">
        <v>39</v>
      </c>
      <c r="B44" s="81" t="s">
        <v>57</v>
      </c>
      <c r="C44" s="108"/>
      <c r="D44" s="108"/>
      <c r="E44" s="158">
        <v>5311</v>
      </c>
      <c r="F44" s="158">
        <v>5171</v>
      </c>
      <c r="G44" s="41" t="s">
        <v>56</v>
      </c>
      <c r="H44" s="55">
        <v>569</v>
      </c>
      <c r="I44" s="56">
        <v>-270</v>
      </c>
      <c r="J44" s="79">
        <f>H44+I44</f>
        <v>299</v>
      </c>
      <c r="L44" s="72"/>
      <c r="M44" s="71"/>
      <c r="N44" s="71"/>
    </row>
    <row r="45" spans="1:14" s="52" customFormat="1" ht="12.95" customHeight="1">
      <c r="A45" s="178"/>
      <c r="B45" s="81" t="s">
        <v>58</v>
      </c>
      <c r="C45" s="108"/>
      <c r="D45" s="108"/>
      <c r="E45" s="158">
        <v>5311</v>
      </c>
      <c r="F45" s="158">
        <v>5169</v>
      </c>
      <c r="G45" s="41" t="s">
        <v>56</v>
      </c>
      <c r="H45" s="55">
        <v>575</v>
      </c>
      <c r="I45" s="56">
        <v>-88</v>
      </c>
      <c r="J45" s="79">
        <f>H45+I45</f>
        <v>487</v>
      </c>
      <c r="L45" s="72"/>
      <c r="M45" s="71"/>
      <c r="N45" s="71"/>
    </row>
    <row r="46" spans="1:14" s="52" customFormat="1" ht="12.95" customHeight="1">
      <c r="A46" s="178"/>
      <c r="B46" s="81" t="s">
        <v>59</v>
      </c>
      <c r="C46" s="108"/>
      <c r="D46" s="108"/>
      <c r="E46" s="158">
        <v>5311</v>
      </c>
      <c r="F46" s="158">
        <v>5134</v>
      </c>
      <c r="G46" s="41" t="s">
        <v>56</v>
      </c>
      <c r="H46" s="55">
        <v>300</v>
      </c>
      <c r="I46" s="56">
        <v>-45</v>
      </c>
      <c r="J46" s="79">
        <f>H46+I46</f>
        <v>255</v>
      </c>
      <c r="L46" s="72"/>
      <c r="M46" s="71"/>
      <c r="N46" s="71"/>
    </row>
    <row r="47" spans="1:14" s="52" customFormat="1" ht="12.95" customHeight="1">
      <c r="A47" s="178"/>
      <c r="B47" s="81" t="s">
        <v>60</v>
      </c>
      <c r="C47" s="108"/>
      <c r="D47" s="108"/>
      <c r="E47" s="115">
        <v>5311</v>
      </c>
      <c r="F47" s="115">
        <v>5011</v>
      </c>
      <c r="G47" s="116" t="s">
        <v>56</v>
      </c>
      <c r="H47" s="117">
        <v>12650</v>
      </c>
      <c r="I47" s="118">
        <v>810</v>
      </c>
      <c r="J47" s="119">
        <f aca="true" t="shared" si="4" ref="J47:J50">H47+I47</f>
        <v>13460</v>
      </c>
      <c r="L47" s="72"/>
      <c r="M47" s="71"/>
      <c r="N47" s="71"/>
    </row>
    <row r="48" spans="1:14" s="52" customFormat="1" ht="12.95" customHeight="1">
      <c r="A48" s="178"/>
      <c r="B48" s="81" t="s">
        <v>61</v>
      </c>
      <c r="C48" s="108"/>
      <c r="D48" s="108"/>
      <c r="E48" s="115">
        <v>5311</v>
      </c>
      <c r="F48" s="115">
        <v>5021</v>
      </c>
      <c r="G48" s="116" t="s">
        <v>56</v>
      </c>
      <c r="H48" s="117">
        <v>70</v>
      </c>
      <c r="I48" s="118">
        <v>23</v>
      </c>
      <c r="J48" s="119">
        <f t="shared" si="4"/>
        <v>93</v>
      </c>
      <c r="L48" s="72"/>
      <c r="M48" s="71"/>
      <c r="N48" s="71"/>
    </row>
    <row r="49" spans="1:14" s="52" customFormat="1" ht="12.95" customHeight="1">
      <c r="A49" s="178"/>
      <c r="B49" s="81" t="s">
        <v>62</v>
      </c>
      <c r="C49" s="108"/>
      <c r="D49" s="108"/>
      <c r="E49" s="115">
        <v>5311</v>
      </c>
      <c r="F49" s="115">
        <v>5031</v>
      </c>
      <c r="G49" s="116" t="s">
        <v>56</v>
      </c>
      <c r="H49" s="117">
        <v>3140</v>
      </c>
      <c r="I49" s="118">
        <v>102</v>
      </c>
      <c r="J49" s="119">
        <f t="shared" si="4"/>
        <v>3242</v>
      </c>
      <c r="L49" s="72"/>
      <c r="M49" s="71"/>
      <c r="N49" s="71"/>
    </row>
    <row r="50" spans="1:14" s="52" customFormat="1" ht="12.95" customHeight="1">
      <c r="A50" s="178"/>
      <c r="B50" s="81" t="s">
        <v>63</v>
      </c>
      <c r="C50" s="42"/>
      <c r="D50" s="99"/>
      <c r="E50" s="115">
        <v>5311</v>
      </c>
      <c r="F50" s="115">
        <v>5032</v>
      </c>
      <c r="G50" s="116" t="s">
        <v>56</v>
      </c>
      <c r="H50" s="117">
        <v>1140</v>
      </c>
      <c r="I50" s="118">
        <v>45</v>
      </c>
      <c r="J50" s="119">
        <f t="shared" si="4"/>
        <v>1185</v>
      </c>
      <c r="K50" s="71"/>
      <c r="L50" s="72"/>
      <c r="M50" s="71"/>
      <c r="N50" s="71"/>
    </row>
    <row r="51" spans="1:14" s="52" customFormat="1" ht="12.95" customHeight="1">
      <c r="A51" s="182" t="s">
        <v>82</v>
      </c>
      <c r="B51" s="81" t="s">
        <v>91</v>
      </c>
      <c r="C51" s="42"/>
      <c r="D51" s="99"/>
      <c r="E51" s="158">
        <v>5213</v>
      </c>
      <c r="F51" s="158">
        <v>5903</v>
      </c>
      <c r="G51" s="41"/>
      <c r="H51" s="55">
        <v>193</v>
      </c>
      <c r="I51" s="56">
        <v>-30</v>
      </c>
      <c r="J51" s="79">
        <f>SUM(H51:I51)</f>
        <v>163</v>
      </c>
      <c r="K51" s="71"/>
      <c r="L51" s="72"/>
      <c r="M51" s="71"/>
      <c r="N51" s="71"/>
    </row>
    <row r="52" spans="1:14" s="52" customFormat="1" ht="12.95" customHeight="1">
      <c r="A52" s="182"/>
      <c r="B52" s="81" t="s">
        <v>92</v>
      </c>
      <c r="C52" s="42"/>
      <c r="D52" s="99"/>
      <c r="E52" s="158">
        <v>5512</v>
      </c>
      <c r="F52" s="158">
        <v>5137</v>
      </c>
      <c r="G52" s="41" t="s">
        <v>94</v>
      </c>
      <c r="H52" s="55">
        <v>90</v>
      </c>
      <c r="I52" s="56">
        <v>20</v>
      </c>
      <c r="J52" s="79">
        <f>SUM(H52:I52)</f>
        <v>110</v>
      </c>
      <c r="K52" s="71"/>
      <c r="L52" s="72"/>
      <c r="M52" s="71"/>
      <c r="N52" s="71"/>
    </row>
    <row r="53" spans="1:14" s="52" customFormat="1" ht="12.95" customHeight="1">
      <c r="A53" s="182"/>
      <c r="B53" s="81" t="s">
        <v>93</v>
      </c>
      <c r="C53" s="42"/>
      <c r="D53" s="99"/>
      <c r="E53" s="158">
        <v>5212</v>
      </c>
      <c r="F53" s="158">
        <v>5042</v>
      </c>
      <c r="G53" s="41" t="s">
        <v>94</v>
      </c>
      <c r="H53" s="55">
        <v>5</v>
      </c>
      <c r="I53" s="56">
        <v>10</v>
      </c>
      <c r="J53" s="79">
        <f>SUM(H53:I53)</f>
        <v>15</v>
      </c>
      <c r="K53" s="71"/>
      <c r="L53" s="72"/>
      <c r="M53" s="71"/>
      <c r="N53" s="71"/>
    </row>
    <row r="54" spans="1:14" s="52" customFormat="1" ht="12.95" customHeight="1">
      <c r="A54" s="177" t="s">
        <v>83</v>
      </c>
      <c r="B54" s="109" t="s">
        <v>123</v>
      </c>
      <c r="C54" s="42"/>
      <c r="D54" s="99"/>
      <c r="E54" s="122">
        <v>2223</v>
      </c>
      <c r="F54" s="110">
        <v>5169</v>
      </c>
      <c r="G54" s="123">
        <v>5199</v>
      </c>
      <c r="H54" s="111">
        <v>5</v>
      </c>
      <c r="I54" s="112">
        <v>-5</v>
      </c>
      <c r="J54" s="111">
        <v>0</v>
      </c>
      <c r="K54" s="71"/>
      <c r="L54" s="72"/>
      <c r="M54" s="71"/>
      <c r="N54" s="71"/>
    </row>
    <row r="55" spans="1:14" s="52" customFormat="1" ht="12.95" customHeight="1">
      <c r="A55" s="178"/>
      <c r="B55" s="109" t="s">
        <v>124</v>
      </c>
      <c r="C55" s="42"/>
      <c r="D55" s="99"/>
      <c r="E55" s="122">
        <v>2223</v>
      </c>
      <c r="F55" s="110">
        <v>5164</v>
      </c>
      <c r="G55" s="122">
        <v>5202</v>
      </c>
      <c r="H55" s="111">
        <v>30</v>
      </c>
      <c r="I55" s="112">
        <v>5</v>
      </c>
      <c r="J55" s="124">
        <v>35</v>
      </c>
      <c r="K55" s="71"/>
      <c r="L55" s="72"/>
      <c r="M55" s="71"/>
      <c r="N55" s="71"/>
    </row>
    <row r="56" spans="1:14" s="52" customFormat="1" ht="12.95" customHeight="1">
      <c r="A56" s="178"/>
      <c r="B56" s="109" t="s">
        <v>122</v>
      </c>
      <c r="C56" s="42"/>
      <c r="D56" s="99"/>
      <c r="E56" s="122">
        <v>2223</v>
      </c>
      <c r="F56" s="110">
        <v>5169</v>
      </c>
      <c r="G56" s="122">
        <v>5202</v>
      </c>
      <c r="H56" s="111">
        <v>50</v>
      </c>
      <c r="I56" s="112">
        <v>12</v>
      </c>
      <c r="J56" s="124">
        <v>62</v>
      </c>
      <c r="K56" s="71"/>
      <c r="L56" s="72"/>
      <c r="M56" s="71"/>
      <c r="N56" s="71"/>
    </row>
    <row r="57" spans="1:14" s="52" customFormat="1" ht="12.95" customHeight="1">
      <c r="A57" s="178"/>
      <c r="B57" s="109" t="s">
        <v>121</v>
      </c>
      <c r="C57" s="42"/>
      <c r="D57" s="99"/>
      <c r="E57" s="122">
        <v>2223</v>
      </c>
      <c r="F57" s="110">
        <v>5175</v>
      </c>
      <c r="G57" s="122">
        <v>5202</v>
      </c>
      <c r="H57" s="111">
        <v>15</v>
      </c>
      <c r="I57" s="112">
        <v>-9</v>
      </c>
      <c r="J57" s="124">
        <v>6</v>
      </c>
      <c r="K57" s="71"/>
      <c r="L57" s="72"/>
      <c r="M57" s="71"/>
      <c r="N57" s="71"/>
    </row>
    <row r="58" spans="1:14" s="52" customFormat="1" ht="12.95" customHeight="1">
      <c r="A58" s="183"/>
      <c r="B58" s="109" t="s">
        <v>120</v>
      </c>
      <c r="C58" s="42"/>
      <c r="D58" s="99"/>
      <c r="E58" s="122">
        <v>2223</v>
      </c>
      <c r="F58" s="110">
        <v>5194</v>
      </c>
      <c r="G58" s="122">
        <v>5202</v>
      </c>
      <c r="H58" s="111">
        <v>40</v>
      </c>
      <c r="I58" s="112">
        <v>-3</v>
      </c>
      <c r="J58" s="124">
        <v>37</v>
      </c>
      <c r="K58" s="71"/>
      <c r="L58" s="72"/>
      <c r="M58" s="71"/>
      <c r="N58" s="71"/>
    </row>
    <row r="59" spans="1:14" s="52" customFormat="1" ht="12.95" customHeight="1">
      <c r="A59" s="159" t="s">
        <v>95</v>
      </c>
      <c r="B59" s="109" t="s">
        <v>100</v>
      </c>
      <c r="C59" s="42"/>
      <c r="D59" s="99"/>
      <c r="E59" s="122">
        <v>6171</v>
      </c>
      <c r="F59" s="110">
        <v>5362</v>
      </c>
      <c r="G59" s="82" t="s">
        <v>156</v>
      </c>
      <c r="H59" s="65">
        <v>1292.07</v>
      </c>
      <c r="I59" s="112">
        <v>423.75</v>
      </c>
      <c r="J59" s="65">
        <f aca="true" t="shared" si="5" ref="J59:J61">H59+I59</f>
        <v>1715.82</v>
      </c>
      <c r="K59" s="71"/>
      <c r="L59" s="72"/>
      <c r="M59" s="71"/>
      <c r="N59" s="71"/>
    </row>
    <row r="60" spans="1:14" s="52" customFormat="1" ht="12.95" customHeight="1">
      <c r="A60" s="177" t="s">
        <v>99</v>
      </c>
      <c r="B60" s="63" t="s">
        <v>111</v>
      </c>
      <c r="C60" s="42"/>
      <c r="D60" s="99"/>
      <c r="E60" s="160">
        <v>3412</v>
      </c>
      <c r="F60" s="160">
        <v>5169</v>
      </c>
      <c r="G60" s="82" t="s">
        <v>102</v>
      </c>
      <c r="H60" s="65">
        <v>1085</v>
      </c>
      <c r="I60" s="61">
        <v>-120</v>
      </c>
      <c r="J60" s="65">
        <f t="shared" si="5"/>
        <v>965</v>
      </c>
      <c r="K60" s="71"/>
      <c r="L60" s="72"/>
      <c r="M60" s="71"/>
      <c r="N60" s="71"/>
    </row>
    <row r="61" spans="1:14" s="52" customFormat="1" ht="12.95" customHeight="1">
      <c r="A61" s="178"/>
      <c r="B61" s="63" t="s">
        <v>110</v>
      </c>
      <c r="C61" s="42"/>
      <c r="D61" s="99"/>
      <c r="E61" s="160">
        <v>3412</v>
      </c>
      <c r="F61" s="160">
        <v>5154</v>
      </c>
      <c r="G61" s="82" t="s">
        <v>103</v>
      </c>
      <c r="H61" s="65">
        <v>510</v>
      </c>
      <c r="I61" s="61">
        <v>-150</v>
      </c>
      <c r="J61" s="65">
        <f t="shared" si="5"/>
        <v>360</v>
      </c>
      <c r="K61" s="71"/>
      <c r="L61" s="72"/>
      <c r="M61" s="71"/>
      <c r="N61" s="71"/>
    </row>
    <row r="62" spans="1:14" s="52" customFormat="1" ht="12.95" customHeight="1">
      <c r="A62" s="178"/>
      <c r="B62" s="97" t="s">
        <v>112</v>
      </c>
      <c r="C62" s="42"/>
      <c r="D62" s="99"/>
      <c r="E62" s="160">
        <v>3412</v>
      </c>
      <c r="F62" s="160">
        <v>5169</v>
      </c>
      <c r="G62" s="82" t="s">
        <v>102</v>
      </c>
      <c r="H62" s="98">
        <v>965</v>
      </c>
      <c r="I62" s="80">
        <v>-30</v>
      </c>
      <c r="J62" s="65">
        <f>H62+I62</f>
        <v>935</v>
      </c>
      <c r="K62" s="71"/>
      <c r="L62" s="72"/>
      <c r="M62" s="71"/>
      <c r="N62" s="71"/>
    </row>
    <row r="63" spans="1:14" s="52" customFormat="1" ht="12.95" customHeight="1">
      <c r="A63" s="178"/>
      <c r="B63" s="97" t="s">
        <v>119</v>
      </c>
      <c r="C63" s="42"/>
      <c r="D63" s="99"/>
      <c r="E63" s="160">
        <v>3412</v>
      </c>
      <c r="F63" s="160">
        <v>5171</v>
      </c>
      <c r="G63" s="82" t="s">
        <v>102</v>
      </c>
      <c r="H63" s="98">
        <v>240</v>
      </c>
      <c r="I63" s="80">
        <v>30</v>
      </c>
      <c r="J63" s="65">
        <f aca="true" t="shared" si="6" ref="J63:J71">H63+I63</f>
        <v>270</v>
      </c>
      <c r="K63" s="71"/>
      <c r="L63" s="72"/>
      <c r="M63" s="71"/>
      <c r="N63" s="71"/>
    </row>
    <row r="64" spans="1:14" s="52" customFormat="1" ht="12.95" customHeight="1">
      <c r="A64" s="178"/>
      <c r="B64" s="97" t="s">
        <v>113</v>
      </c>
      <c r="C64" s="42"/>
      <c r="D64" s="99"/>
      <c r="E64" s="160">
        <v>3412</v>
      </c>
      <c r="F64" s="160">
        <v>5152</v>
      </c>
      <c r="G64" s="82" t="s">
        <v>103</v>
      </c>
      <c r="H64" s="65">
        <v>1150</v>
      </c>
      <c r="I64" s="80">
        <v>-200</v>
      </c>
      <c r="J64" s="65">
        <f t="shared" si="6"/>
        <v>950</v>
      </c>
      <c r="K64" s="71"/>
      <c r="L64" s="72"/>
      <c r="M64" s="71"/>
      <c r="N64" s="71"/>
    </row>
    <row r="65" spans="1:14" s="52" customFormat="1" ht="12.95" customHeight="1">
      <c r="A65" s="178"/>
      <c r="B65" s="97" t="s">
        <v>114</v>
      </c>
      <c r="C65" s="42"/>
      <c r="D65" s="99"/>
      <c r="E65" s="160">
        <v>3412</v>
      </c>
      <c r="F65" s="160">
        <v>5171</v>
      </c>
      <c r="G65" s="82" t="s">
        <v>103</v>
      </c>
      <c r="H65" s="65">
        <v>200</v>
      </c>
      <c r="I65" s="80">
        <v>200</v>
      </c>
      <c r="J65" s="65">
        <f t="shared" si="6"/>
        <v>400</v>
      </c>
      <c r="K65" s="71"/>
      <c r="L65" s="72"/>
      <c r="M65" s="71"/>
      <c r="N65" s="71"/>
    </row>
    <row r="66" spans="1:14" s="52" customFormat="1" ht="12.95" customHeight="1">
      <c r="A66" s="178"/>
      <c r="B66" s="97" t="s">
        <v>115</v>
      </c>
      <c r="C66" s="42"/>
      <c r="D66" s="99"/>
      <c r="E66" s="160">
        <v>3412</v>
      </c>
      <c r="F66" s="160">
        <v>5169</v>
      </c>
      <c r="G66" s="82" t="s">
        <v>105</v>
      </c>
      <c r="H66" s="98">
        <v>2540</v>
      </c>
      <c r="I66" s="80">
        <v>-30</v>
      </c>
      <c r="J66" s="65">
        <f t="shared" si="6"/>
        <v>2510</v>
      </c>
      <c r="K66" s="71"/>
      <c r="L66" s="72"/>
      <c r="M66" s="71"/>
      <c r="N66" s="71"/>
    </row>
    <row r="67" spans="1:14" s="52" customFormat="1" ht="12.95" customHeight="1">
      <c r="A67" s="178"/>
      <c r="B67" s="97" t="s">
        <v>116</v>
      </c>
      <c r="C67" s="42"/>
      <c r="D67" s="99"/>
      <c r="E67" s="160">
        <v>3412</v>
      </c>
      <c r="F67" s="160">
        <v>5171</v>
      </c>
      <c r="G67" s="82" t="s">
        <v>105</v>
      </c>
      <c r="H67" s="98">
        <v>620</v>
      </c>
      <c r="I67" s="80">
        <v>30</v>
      </c>
      <c r="J67" s="65">
        <f t="shared" si="6"/>
        <v>650</v>
      </c>
      <c r="K67" s="71"/>
      <c r="L67" s="72"/>
      <c r="M67" s="71"/>
      <c r="N67" s="71"/>
    </row>
    <row r="68" spans="1:14" s="52" customFormat="1" ht="12.95" customHeight="1">
      <c r="A68" s="178"/>
      <c r="B68" s="97" t="s">
        <v>118</v>
      </c>
      <c r="C68" s="42"/>
      <c r="D68" s="99"/>
      <c r="E68" s="160">
        <v>3429</v>
      </c>
      <c r="F68" s="160">
        <v>5169</v>
      </c>
      <c r="G68" s="82" t="s">
        <v>104</v>
      </c>
      <c r="H68" s="98">
        <v>1660.67</v>
      </c>
      <c r="I68" s="80">
        <v>-80</v>
      </c>
      <c r="J68" s="65">
        <f t="shared" si="6"/>
        <v>1580.67</v>
      </c>
      <c r="K68" s="71"/>
      <c r="L68" s="72"/>
      <c r="M68" s="71"/>
      <c r="N68" s="71"/>
    </row>
    <row r="69" spans="1:14" s="52" customFormat="1" ht="12.95" customHeight="1">
      <c r="A69" s="183"/>
      <c r="B69" s="97" t="s">
        <v>117</v>
      </c>
      <c r="C69" s="42"/>
      <c r="D69" s="99"/>
      <c r="E69" s="160">
        <v>3429</v>
      </c>
      <c r="F69" s="160">
        <v>5171</v>
      </c>
      <c r="G69" s="82" t="s">
        <v>104</v>
      </c>
      <c r="H69" s="98">
        <v>2170</v>
      </c>
      <c r="I69" s="80">
        <v>80</v>
      </c>
      <c r="J69" s="65">
        <f t="shared" si="6"/>
        <v>2250</v>
      </c>
      <c r="K69" s="71"/>
      <c r="L69" s="72"/>
      <c r="M69" s="71"/>
      <c r="N69" s="71"/>
    </row>
    <row r="70" spans="1:14" s="52" customFormat="1" ht="12.95" customHeight="1">
      <c r="A70" s="182" t="s">
        <v>143</v>
      </c>
      <c r="B70" s="97" t="s">
        <v>154</v>
      </c>
      <c r="C70" s="132"/>
      <c r="D70" s="132"/>
      <c r="E70" s="82" t="s">
        <v>125</v>
      </c>
      <c r="F70" s="160">
        <v>5213</v>
      </c>
      <c r="G70" s="82"/>
      <c r="H70" s="133">
        <v>39335</v>
      </c>
      <c r="I70" s="80">
        <v>-230</v>
      </c>
      <c r="J70" s="65">
        <f t="shared" si="6"/>
        <v>39105</v>
      </c>
      <c r="L70" s="72"/>
      <c r="M70" s="71"/>
      <c r="N70" s="71"/>
    </row>
    <row r="71" spans="1:14" s="52" customFormat="1" ht="12.95" customHeight="1">
      <c r="A71" s="182"/>
      <c r="B71" s="134" t="s">
        <v>144</v>
      </c>
      <c r="C71" s="85" t="s">
        <v>107</v>
      </c>
      <c r="D71" s="135"/>
      <c r="E71" s="141" t="s">
        <v>126</v>
      </c>
      <c r="F71" s="142">
        <v>5171</v>
      </c>
      <c r="G71" s="141" t="s">
        <v>127</v>
      </c>
      <c r="H71" s="137">
        <v>0</v>
      </c>
      <c r="I71" s="136">
        <v>230</v>
      </c>
      <c r="J71" s="88">
        <f t="shared" si="6"/>
        <v>230</v>
      </c>
      <c r="L71" s="72"/>
      <c r="M71" s="71"/>
      <c r="N71" s="71"/>
    </row>
    <row r="72" spans="1:14" s="52" customFormat="1" ht="12.95" customHeight="1">
      <c r="A72" s="182" t="s">
        <v>181</v>
      </c>
      <c r="B72" s="97" t="s">
        <v>158</v>
      </c>
      <c r="C72" s="96"/>
      <c r="D72" s="96"/>
      <c r="E72" s="160">
        <v>5213</v>
      </c>
      <c r="F72" s="160">
        <v>5903</v>
      </c>
      <c r="G72" s="82"/>
      <c r="H72" s="98">
        <v>163</v>
      </c>
      <c r="I72" s="80">
        <v>-50</v>
      </c>
      <c r="J72" s="65">
        <f>H72+I72</f>
        <v>113</v>
      </c>
      <c r="L72" s="72"/>
      <c r="M72" s="71"/>
      <c r="N72" s="71"/>
    </row>
    <row r="73" spans="1:14" s="52" customFormat="1" ht="12.95" customHeight="1">
      <c r="A73" s="182"/>
      <c r="B73" s="101" t="s">
        <v>187</v>
      </c>
      <c r="C73" s="106"/>
      <c r="D73" s="96"/>
      <c r="E73" s="160">
        <v>3419</v>
      </c>
      <c r="F73" s="160">
        <v>5222</v>
      </c>
      <c r="G73" s="82" t="s">
        <v>159</v>
      </c>
      <c r="H73" s="98">
        <v>773.8</v>
      </c>
      <c r="I73" s="80">
        <v>50</v>
      </c>
      <c r="J73" s="65">
        <f>H73+I73</f>
        <v>823.8</v>
      </c>
      <c r="L73" s="72"/>
      <c r="M73" s="71"/>
      <c r="N73" s="71"/>
    </row>
    <row r="74" spans="1:14" s="52" customFormat="1" ht="12.95" customHeight="1">
      <c r="A74" s="182" t="s">
        <v>182</v>
      </c>
      <c r="B74" s="151" t="s">
        <v>173</v>
      </c>
      <c r="C74" s="42"/>
      <c r="D74" s="96">
        <v>144113021</v>
      </c>
      <c r="E74" s="158">
        <v>4359</v>
      </c>
      <c r="F74" s="152">
        <v>5137</v>
      </c>
      <c r="G74" s="41" t="s">
        <v>160</v>
      </c>
      <c r="H74" s="55">
        <v>62</v>
      </c>
      <c r="I74" s="56">
        <v>20</v>
      </c>
      <c r="J74" s="79">
        <f aca="true" t="shared" si="7" ref="J74:J85">H74+I74</f>
        <v>82</v>
      </c>
      <c r="L74" s="72"/>
      <c r="M74" s="71"/>
      <c r="N74" s="71"/>
    </row>
    <row r="75" spans="1:14" s="52" customFormat="1" ht="12.95" customHeight="1">
      <c r="A75" s="182"/>
      <c r="B75" s="83" t="s">
        <v>172</v>
      </c>
      <c r="C75" s="42"/>
      <c r="D75" s="96">
        <v>144113021</v>
      </c>
      <c r="E75" s="158">
        <v>4359</v>
      </c>
      <c r="F75" s="152">
        <v>5169</v>
      </c>
      <c r="G75" s="41" t="s">
        <v>160</v>
      </c>
      <c r="H75" s="55">
        <v>80</v>
      </c>
      <c r="I75" s="56">
        <v>3.3</v>
      </c>
      <c r="J75" s="79">
        <f t="shared" si="7"/>
        <v>83.3</v>
      </c>
      <c r="L75" s="72"/>
      <c r="M75" s="71"/>
      <c r="N75" s="71"/>
    </row>
    <row r="76" spans="1:14" s="52" customFormat="1" ht="12.95" customHeight="1">
      <c r="A76" s="182"/>
      <c r="B76" s="83" t="s">
        <v>171</v>
      </c>
      <c r="C76" s="42"/>
      <c r="D76" s="96">
        <v>144513021</v>
      </c>
      <c r="E76" s="158">
        <v>4359</v>
      </c>
      <c r="F76" s="152">
        <v>5424</v>
      </c>
      <c r="G76" s="41" t="s">
        <v>160</v>
      </c>
      <c r="H76" s="55">
        <v>16</v>
      </c>
      <c r="I76" s="56">
        <v>10.2</v>
      </c>
      <c r="J76" s="79">
        <f t="shared" si="7"/>
        <v>26.2</v>
      </c>
      <c r="L76" s="72"/>
      <c r="M76" s="71"/>
      <c r="N76" s="71"/>
    </row>
    <row r="77" spans="1:14" s="52" customFormat="1" ht="12.95" customHeight="1">
      <c r="A77" s="182"/>
      <c r="B77" s="83" t="s">
        <v>170</v>
      </c>
      <c r="C77" s="42"/>
      <c r="D77" s="96">
        <v>144113021</v>
      </c>
      <c r="E77" s="158">
        <v>4359</v>
      </c>
      <c r="F77" s="152">
        <v>5173</v>
      </c>
      <c r="G77" s="41" t="s">
        <v>160</v>
      </c>
      <c r="H77" s="55">
        <v>10</v>
      </c>
      <c r="I77" s="56">
        <v>64</v>
      </c>
      <c r="J77" s="79">
        <f t="shared" si="7"/>
        <v>74</v>
      </c>
      <c r="L77" s="72"/>
      <c r="M77" s="71"/>
      <c r="N77" s="71"/>
    </row>
    <row r="78" spans="1:14" s="52" customFormat="1" ht="12.95" customHeight="1">
      <c r="A78" s="182"/>
      <c r="B78" s="83" t="s">
        <v>169</v>
      </c>
      <c r="C78" s="42"/>
      <c r="D78" s="96">
        <v>144513021</v>
      </c>
      <c r="E78" s="158">
        <v>4359</v>
      </c>
      <c r="F78" s="152">
        <v>5011</v>
      </c>
      <c r="G78" s="41" t="s">
        <v>160</v>
      </c>
      <c r="H78" s="55">
        <v>1807</v>
      </c>
      <c r="I78" s="56">
        <v>426</v>
      </c>
      <c r="J78" s="79">
        <f t="shared" si="7"/>
        <v>2233</v>
      </c>
      <c r="L78" s="72"/>
      <c r="M78" s="71"/>
      <c r="N78" s="71"/>
    </row>
    <row r="79" spans="1:14" s="52" customFormat="1" ht="12.95" customHeight="1">
      <c r="A79" s="182"/>
      <c r="B79" s="83" t="s">
        <v>168</v>
      </c>
      <c r="C79" s="42"/>
      <c r="D79" s="96">
        <v>144113021</v>
      </c>
      <c r="E79" s="158">
        <v>3612</v>
      </c>
      <c r="F79" s="152">
        <v>5164</v>
      </c>
      <c r="G79" s="41" t="s">
        <v>160</v>
      </c>
      <c r="H79" s="55">
        <v>80</v>
      </c>
      <c r="I79" s="56">
        <v>-80</v>
      </c>
      <c r="J79" s="79">
        <f t="shared" si="7"/>
        <v>0</v>
      </c>
      <c r="L79" s="72"/>
      <c r="M79" s="71"/>
      <c r="N79" s="71"/>
    </row>
    <row r="80" spans="1:14" s="52" customFormat="1" ht="12.95" customHeight="1">
      <c r="A80" s="182"/>
      <c r="B80" s="83" t="s">
        <v>167</v>
      </c>
      <c r="C80" s="42"/>
      <c r="D80" s="96">
        <v>144113021</v>
      </c>
      <c r="E80" s="158">
        <v>3612</v>
      </c>
      <c r="F80" s="152">
        <v>5171</v>
      </c>
      <c r="G80" s="41" t="s">
        <v>160</v>
      </c>
      <c r="H80" s="55">
        <v>740</v>
      </c>
      <c r="I80" s="56">
        <v>-423.1</v>
      </c>
      <c r="J80" s="79">
        <f t="shared" si="7"/>
        <v>316.9</v>
      </c>
      <c r="L80" s="72"/>
      <c r="M80" s="71"/>
      <c r="N80" s="71"/>
    </row>
    <row r="81" spans="1:14" s="52" customFormat="1" ht="12.95" customHeight="1">
      <c r="A81" s="182"/>
      <c r="B81" s="151" t="s">
        <v>166</v>
      </c>
      <c r="C81" s="42"/>
      <c r="D81" s="96">
        <v>144113021</v>
      </c>
      <c r="E81" s="158">
        <v>4359</v>
      </c>
      <c r="F81" s="152">
        <v>5167</v>
      </c>
      <c r="G81" s="41" t="s">
        <v>160</v>
      </c>
      <c r="H81" s="55">
        <v>50</v>
      </c>
      <c r="I81" s="56">
        <v>-20.4</v>
      </c>
      <c r="J81" s="79">
        <f t="shared" si="7"/>
        <v>29.6</v>
      </c>
      <c r="L81" s="72"/>
      <c r="M81" s="71"/>
      <c r="N81" s="71"/>
    </row>
    <row r="82" spans="1:14" s="52" customFormat="1" ht="12.95" customHeight="1">
      <c r="A82" s="182" t="s">
        <v>183</v>
      </c>
      <c r="B82" s="151" t="s">
        <v>163</v>
      </c>
      <c r="C82" s="42"/>
      <c r="D82" s="160">
        <v>1785</v>
      </c>
      <c r="E82" s="158">
        <v>3113</v>
      </c>
      <c r="F82" s="152">
        <v>5173</v>
      </c>
      <c r="G82" s="41" t="s">
        <v>161</v>
      </c>
      <c r="H82" s="55">
        <v>400</v>
      </c>
      <c r="I82" s="56">
        <v>60</v>
      </c>
      <c r="J82" s="79">
        <f t="shared" si="7"/>
        <v>460</v>
      </c>
      <c r="L82" s="72"/>
      <c r="M82" s="71"/>
      <c r="N82" s="71"/>
    </row>
    <row r="83" spans="1:14" s="52" customFormat="1" ht="12.95" customHeight="1">
      <c r="A83" s="182"/>
      <c r="B83" s="151" t="s">
        <v>164</v>
      </c>
      <c r="C83" s="42"/>
      <c r="D83" s="160">
        <v>1785</v>
      </c>
      <c r="E83" s="158">
        <v>3113</v>
      </c>
      <c r="F83" s="152">
        <v>5532</v>
      </c>
      <c r="G83" s="41" t="s">
        <v>161</v>
      </c>
      <c r="H83" s="55">
        <v>1971.84</v>
      </c>
      <c r="I83" s="56">
        <v>-61</v>
      </c>
      <c r="J83" s="79">
        <f t="shared" si="7"/>
        <v>1910.84</v>
      </c>
      <c r="L83" s="72"/>
      <c r="M83" s="71"/>
      <c r="N83" s="71"/>
    </row>
    <row r="84" spans="1:14" s="52" customFormat="1" ht="12.95" customHeight="1">
      <c r="A84" s="182"/>
      <c r="B84" s="151" t="s">
        <v>165</v>
      </c>
      <c r="C84" s="42"/>
      <c r="D84" s="160">
        <v>1785</v>
      </c>
      <c r="E84" s="158">
        <v>3113</v>
      </c>
      <c r="F84" s="152">
        <v>5163</v>
      </c>
      <c r="G84" s="41" t="s">
        <v>161</v>
      </c>
      <c r="H84" s="55">
        <v>2</v>
      </c>
      <c r="I84" s="56">
        <v>-2</v>
      </c>
      <c r="J84" s="79">
        <f t="shared" si="7"/>
        <v>0</v>
      </c>
      <c r="L84" s="72"/>
      <c r="M84" s="71"/>
      <c r="N84" s="71"/>
    </row>
    <row r="85" spans="1:14" s="52" customFormat="1" ht="12.95" customHeight="1">
      <c r="A85" s="182"/>
      <c r="B85" s="157" t="s">
        <v>179</v>
      </c>
      <c r="C85" s="85" t="s">
        <v>107</v>
      </c>
      <c r="D85" s="85"/>
      <c r="E85" s="86">
        <v>3113</v>
      </c>
      <c r="F85" s="142">
        <v>5163</v>
      </c>
      <c r="G85" s="87" t="s">
        <v>161</v>
      </c>
      <c r="H85" s="145">
        <v>0</v>
      </c>
      <c r="I85" s="138">
        <v>3</v>
      </c>
      <c r="J85" s="88">
        <f t="shared" si="7"/>
        <v>3</v>
      </c>
      <c r="L85" s="72"/>
      <c r="M85" s="71"/>
      <c r="N85" s="71"/>
    </row>
    <row r="86" spans="1:14" s="52" customFormat="1" ht="12.95" customHeight="1">
      <c r="A86" s="177" t="s">
        <v>184</v>
      </c>
      <c r="B86" s="150" t="s">
        <v>175</v>
      </c>
      <c r="C86" s="42"/>
      <c r="D86" s="108"/>
      <c r="E86" s="115">
        <v>3111</v>
      </c>
      <c r="F86" s="115">
        <v>5331</v>
      </c>
      <c r="G86" s="116" t="s">
        <v>174</v>
      </c>
      <c r="H86" s="117">
        <v>10616</v>
      </c>
      <c r="I86" s="118">
        <v>509</v>
      </c>
      <c r="J86" s="119">
        <f aca="true" t="shared" si="8" ref="J86:J87">H86+I86</f>
        <v>11125</v>
      </c>
      <c r="L86" s="72"/>
      <c r="M86" s="71"/>
      <c r="N86" s="71"/>
    </row>
    <row r="87" spans="1:14" s="52" customFormat="1" ht="12.95" customHeight="1">
      <c r="A87" s="183"/>
      <c r="B87" s="97" t="s">
        <v>176</v>
      </c>
      <c r="C87" s="42"/>
      <c r="D87" s="132"/>
      <c r="E87" s="82" t="s">
        <v>125</v>
      </c>
      <c r="F87" s="160">
        <v>5213</v>
      </c>
      <c r="G87" s="82"/>
      <c r="H87" s="133">
        <v>39105</v>
      </c>
      <c r="I87" s="80">
        <v>-503.6</v>
      </c>
      <c r="J87" s="65">
        <f t="shared" si="8"/>
        <v>38601.4</v>
      </c>
      <c r="L87" s="72"/>
      <c r="M87" s="71"/>
      <c r="N87" s="71"/>
    </row>
    <row r="88" spans="1:10" ht="12.95" customHeight="1">
      <c r="A88" s="17"/>
      <c r="B88" s="58"/>
      <c r="C88" s="75"/>
      <c r="D88" s="75"/>
      <c r="E88" s="171" t="s">
        <v>20</v>
      </c>
      <c r="F88" s="172"/>
      <c r="G88" s="173"/>
      <c r="H88" s="61">
        <f>SUM(H16:H87)</f>
        <v>129381.11743</v>
      </c>
      <c r="I88" s="61">
        <f aca="true" t="shared" si="9" ref="I88:J88">SUM(I16:I87)</f>
        <v>736.15</v>
      </c>
      <c r="J88" s="61">
        <f t="shared" si="9"/>
        <v>130117.26743</v>
      </c>
    </row>
    <row r="89" spans="1:10" ht="12.95" customHeight="1">
      <c r="A89" s="38" t="s">
        <v>21</v>
      </c>
      <c r="B89" s="17"/>
      <c r="C89" s="18"/>
      <c r="D89" s="18"/>
      <c r="E89" s="19"/>
      <c r="F89" s="17"/>
      <c r="G89" s="17"/>
      <c r="H89" s="20"/>
      <c r="I89" s="20"/>
      <c r="J89" s="23"/>
    </row>
    <row r="90" spans="1:11" ht="12.95" customHeight="1">
      <c r="A90" s="160" t="s">
        <v>13</v>
      </c>
      <c r="B90" s="81" t="s">
        <v>109</v>
      </c>
      <c r="C90" s="42"/>
      <c r="D90" s="42"/>
      <c r="E90" s="158">
        <v>5311</v>
      </c>
      <c r="F90" s="158">
        <v>6122</v>
      </c>
      <c r="G90" s="41" t="s">
        <v>56</v>
      </c>
      <c r="H90" s="55">
        <v>1300</v>
      </c>
      <c r="I90" s="56">
        <v>-577</v>
      </c>
      <c r="J90" s="79">
        <f>H90+I90</f>
        <v>723</v>
      </c>
      <c r="K90" s="53"/>
    </row>
    <row r="91" spans="1:11" ht="12.95" customHeight="1">
      <c r="A91" s="160" t="s">
        <v>14</v>
      </c>
      <c r="B91" s="128" t="s">
        <v>108</v>
      </c>
      <c r="C91" s="85" t="s">
        <v>107</v>
      </c>
      <c r="D91" s="129"/>
      <c r="E91" s="86">
        <v>3429</v>
      </c>
      <c r="F91" s="86">
        <v>6121</v>
      </c>
      <c r="G91" s="87" t="s">
        <v>104</v>
      </c>
      <c r="H91" s="88">
        <v>0</v>
      </c>
      <c r="I91" s="130">
        <v>859.25</v>
      </c>
      <c r="J91" s="88">
        <f>H91+I91</f>
        <v>859.25</v>
      </c>
      <c r="K91" s="95"/>
    </row>
    <row r="92" spans="1:11" ht="12.95" customHeight="1">
      <c r="A92" s="184" t="s">
        <v>35</v>
      </c>
      <c r="B92" s="97" t="s">
        <v>145</v>
      </c>
      <c r="C92" s="103"/>
      <c r="D92" s="103"/>
      <c r="E92" s="144" t="s">
        <v>128</v>
      </c>
      <c r="F92" s="143">
        <v>6121</v>
      </c>
      <c r="G92" s="144" t="s">
        <v>129</v>
      </c>
      <c r="H92" s="133">
        <v>890</v>
      </c>
      <c r="I92" s="56">
        <v>-16</v>
      </c>
      <c r="J92" s="65">
        <f aca="true" t="shared" si="10" ref="J92:J100">H92+I92</f>
        <v>874</v>
      </c>
      <c r="K92" s="53"/>
    </row>
    <row r="93" spans="1:11" ht="12.95" customHeight="1">
      <c r="A93" s="185"/>
      <c r="B93" s="97" t="s">
        <v>146</v>
      </c>
      <c r="C93" s="103"/>
      <c r="D93" s="103"/>
      <c r="E93" s="144" t="s">
        <v>130</v>
      </c>
      <c r="F93" s="143">
        <v>6121</v>
      </c>
      <c r="G93" s="144" t="s">
        <v>131</v>
      </c>
      <c r="H93" s="133">
        <v>783</v>
      </c>
      <c r="I93" s="56">
        <v>-467</v>
      </c>
      <c r="J93" s="65">
        <f t="shared" si="10"/>
        <v>316</v>
      </c>
      <c r="K93" s="53"/>
    </row>
    <row r="94" spans="1:11" ht="12.95" customHeight="1">
      <c r="A94" s="185"/>
      <c r="B94" s="134" t="s">
        <v>147</v>
      </c>
      <c r="C94" s="139" t="s">
        <v>107</v>
      </c>
      <c r="D94" s="140"/>
      <c r="E94" s="141" t="s">
        <v>132</v>
      </c>
      <c r="F94" s="142">
        <v>6121</v>
      </c>
      <c r="G94" s="141" t="s">
        <v>133</v>
      </c>
      <c r="H94" s="137">
        <v>0</v>
      </c>
      <c r="I94" s="138">
        <v>55</v>
      </c>
      <c r="J94" s="88">
        <f t="shared" si="10"/>
        <v>55</v>
      </c>
      <c r="K94" s="53"/>
    </row>
    <row r="95" spans="1:11" ht="12.95" customHeight="1">
      <c r="A95" s="185"/>
      <c r="B95" s="97" t="s">
        <v>148</v>
      </c>
      <c r="C95" s="103"/>
      <c r="D95" s="103"/>
      <c r="E95" s="144" t="s">
        <v>132</v>
      </c>
      <c r="F95" s="143">
        <v>6121</v>
      </c>
      <c r="G95" s="144" t="s">
        <v>134</v>
      </c>
      <c r="H95" s="133">
        <v>292</v>
      </c>
      <c r="I95" s="56">
        <v>34</v>
      </c>
      <c r="J95" s="65">
        <f t="shared" si="10"/>
        <v>326</v>
      </c>
      <c r="K95" s="53"/>
    </row>
    <row r="96" spans="1:11" ht="12.95" customHeight="1">
      <c r="A96" s="185"/>
      <c r="B96" s="97" t="s">
        <v>149</v>
      </c>
      <c r="C96" s="103"/>
      <c r="D96" s="103"/>
      <c r="E96" s="144" t="s">
        <v>135</v>
      </c>
      <c r="F96" s="143">
        <v>6121</v>
      </c>
      <c r="G96" s="144" t="s">
        <v>136</v>
      </c>
      <c r="H96" s="133">
        <v>15147</v>
      </c>
      <c r="I96" s="56">
        <v>394</v>
      </c>
      <c r="J96" s="65">
        <f t="shared" si="10"/>
        <v>15541</v>
      </c>
      <c r="K96" s="53"/>
    </row>
    <row r="97" spans="1:11" ht="12.95" customHeight="1">
      <c r="A97" s="185"/>
      <c r="B97" s="97" t="s">
        <v>150</v>
      </c>
      <c r="C97" s="103"/>
      <c r="D97" s="103"/>
      <c r="E97" s="144" t="s">
        <v>137</v>
      </c>
      <c r="F97" s="143">
        <v>6121</v>
      </c>
      <c r="G97" s="144" t="s">
        <v>138</v>
      </c>
      <c r="H97" s="133">
        <v>400</v>
      </c>
      <c r="I97" s="56">
        <v>-88</v>
      </c>
      <c r="J97" s="65">
        <f t="shared" si="10"/>
        <v>312</v>
      </c>
      <c r="K97" s="53"/>
    </row>
    <row r="98" spans="1:11" ht="12.95" customHeight="1">
      <c r="A98" s="185"/>
      <c r="B98" s="97" t="s">
        <v>151</v>
      </c>
      <c r="C98" s="103"/>
      <c r="D98" s="103"/>
      <c r="E98" s="144" t="s">
        <v>139</v>
      </c>
      <c r="F98" s="143">
        <v>6121</v>
      </c>
      <c r="G98" s="144" t="s">
        <v>140</v>
      </c>
      <c r="H98" s="133">
        <v>1502</v>
      </c>
      <c r="I98" s="56">
        <v>88</v>
      </c>
      <c r="J98" s="65">
        <f t="shared" si="10"/>
        <v>1590</v>
      </c>
      <c r="K98" s="53"/>
    </row>
    <row r="99" spans="1:11" ht="12.95" customHeight="1">
      <c r="A99" s="185"/>
      <c r="B99" s="97" t="s">
        <v>152</v>
      </c>
      <c r="C99" s="103"/>
      <c r="D99" s="103"/>
      <c r="E99" s="144" t="s">
        <v>135</v>
      </c>
      <c r="F99" s="143">
        <v>6121</v>
      </c>
      <c r="G99" s="144" t="s">
        <v>141</v>
      </c>
      <c r="H99" s="133">
        <v>1691</v>
      </c>
      <c r="I99" s="56">
        <v>-69</v>
      </c>
      <c r="J99" s="65">
        <f t="shared" si="10"/>
        <v>1622</v>
      </c>
      <c r="K99" s="53"/>
    </row>
    <row r="100" spans="1:11" ht="12.95" customHeight="1">
      <c r="A100" s="185"/>
      <c r="B100" s="97" t="s">
        <v>153</v>
      </c>
      <c r="C100" s="103"/>
      <c r="D100" s="103"/>
      <c r="E100" s="144" t="s">
        <v>128</v>
      </c>
      <c r="F100" s="143">
        <v>6121</v>
      </c>
      <c r="G100" s="144" t="s">
        <v>142</v>
      </c>
      <c r="H100" s="133">
        <v>320</v>
      </c>
      <c r="I100" s="56">
        <v>69</v>
      </c>
      <c r="J100" s="65">
        <f t="shared" si="10"/>
        <v>389</v>
      </c>
      <c r="K100" s="53"/>
    </row>
    <row r="101" spans="1:10" ht="12.95" customHeight="1">
      <c r="A101" s="43"/>
      <c r="B101" s="44"/>
      <c r="C101" s="45"/>
      <c r="D101" s="45"/>
      <c r="E101" s="164" t="s">
        <v>22</v>
      </c>
      <c r="F101" s="164"/>
      <c r="G101" s="164"/>
      <c r="H101" s="80">
        <f>SUM(H90:H100)</f>
        <v>22325</v>
      </c>
      <c r="I101" s="80">
        <f aca="true" t="shared" si="11" ref="I101:J101">SUM(I90:I100)</f>
        <v>282.25</v>
      </c>
      <c r="J101" s="80">
        <f t="shared" si="11"/>
        <v>22607.25</v>
      </c>
    </row>
    <row r="102" spans="1:10" ht="12.95" customHeight="1">
      <c r="A102" s="46" t="s">
        <v>31</v>
      </c>
      <c r="B102" s="47"/>
      <c r="C102" s="48"/>
      <c r="D102" s="48"/>
      <c r="E102" s="49"/>
      <c r="F102" s="49"/>
      <c r="G102" s="49"/>
      <c r="H102" s="33"/>
      <c r="I102" s="34"/>
      <c r="J102" s="11"/>
    </row>
    <row r="103" spans="1:10" ht="12.95" customHeight="1">
      <c r="A103" s="158" t="s">
        <v>13</v>
      </c>
      <c r="B103" s="81"/>
      <c r="C103" s="42"/>
      <c r="D103" s="158"/>
      <c r="E103" s="74"/>
      <c r="F103" s="41"/>
      <c r="G103" s="41"/>
      <c r="H103" s="55"/>
      <c r="I103" s="56"/>
      <c r="J103" s="55"/>
    </row>
    <row r="104" spans="1:10" ht="12" customHeight="1">
      <c r="A104" s="14"/>
      <c r="B104" s="13"/>
      <c r="C104" s="14"/>
      <c r="D104" s="14"/>
      <c r="E104" s="165" t="s">
        <v>32</v>
      </c>
      <c r="F104" s="166"/>
      <c r="G104" s="167"/>
      <c r="H104" s="51">
        <f>SUM(H103:H103)</f>
        <v>0</v>
      </c>
      <c r="I104" s="36">
        <v>0</v>
      </c>
      <c r="J104" s="51">
        <f>SUM(J103:J103)</f>
        <v>0</v>
      </c>
    </row>
    <row r="105" spans="1:10" ht="12.95" customHeight="1">
      <c r="A105" s="14"/>
      <c r="B105" s="13"/>
      <c r="C105" s="14"/>
      <c r="D105" s="14"/>
      <c r="E105" s="24"/>
      <c r="F105" s="24"/>
      <c r="G105" s="25"/>
      <c r="H105" s="33"/>
      <c r="I105" s="34"/>
      <c r="J105" s="35"/>
    </row>
    <row r="106" spans="1:10" ht="12.95" customHeight="1">
      <c r="A106" s="3"/>
      <c r="B106" s="26" t="s">
        <v>30</v>
      </c>
      <c r="C106" s="18"/>
      <c r="D106" s="18"/>
      <c r="E106" s="168" t="s">
        <v>15</v>
      </c>
      <c r="F106" s="169"/>
      <c r="G106" s="169"/>
      <c r="H106" s="170"/>
      <c r="I106" s="22">
        <f>I11</f>
        <v>1021.3000000000001</v>
      </c>
      <c r="J106" s="39"/>
    </row>
    <row r="107" spans="1:10" ht="12.95" customHeight="1">
      <c r="A107" s="3"/>
      <c r="B107" s="17"/>
      <c r="C107" s="18"/>
      <c r="D107" s="18"/>
      <c r="E107" s="168" t="s">
        <v>23</v>
      </c>
      <c r="F107" s="169"/>
      <c r="G107" s="169"/>
      <c r="H107" s="170"/>
      <c r="I107" s="22">
        <f>I88+I12</f>
        <v>739.05</v>
      </c>
      <c r="J107" s="12"/>
    </row>
    <row r="108" spans="1:10" ht="12.95" customHeight="1">
      <c r="A108" s="3"/>
      <c r="B108" s="17"/>
      <c r="C108" s="18"/>
      <c r="D108" s="18"/>
      <c r="E108" s="168" t="s">
        <v>24</v>
      </c>
      <c r="F108" s="169"/>
      <c r="G108" s="169"/>
      <c r="H108" s="170"/>
      <c r="I108" s="22">
        <f>I101+I13</f>
        <v>282.25</v>
      </c>
      <c r="J108" s="40"/>
    </row>
    <row r="109" spans="1:10" ht="12.95" customHeight="1">
      <c r="A109" s="3"/>
      <c r="B109" s="17"/>
      <c r="C109" s="18"/>
      <c r="D109" s="18"/>
      <c r="E109" s="168" t="s">
        <v>25</v>
      </c>
      <c r="F109" s="169"/>
      <c r="G109" s="169"/>
      <c r="H109" s="170"/>
      <c r="I109" s="22">
        <f>I107+I108</f>
        <v>1021.3</v>
      </c>
      <c r="J109" s="40"/>
    </row>
    <row r="110" spans="1:10" ht="12.95" customHeight="1">
      <c r="A110" s="3"/>
      <c r="B110" s="17"/>
      <c r="C110" s="18"/>
      <c r="D110" s="18"/>
      <c r="E110" s="161" t="s">
        <v>26</v>
      </c>
      <c r="F110" s="162"/>
      <c r="G110" s="162"/>
      <c r="H110" s="163"/>
      <c r="I110" s="22">
        <f>I106-I109</f>
        <v>0</v>
      </c>
      <c r="J110" s="40"/>
    </row>
    <row r="111" spans="1:10" ht="12.95" customHeight="1">
      <c r="A111" s="3"/>
      <c r="B111" s="17"/>
      <c r="C111" s="18"/>
      <c r="D111" s="18"/>
      <c r="E111" s="161" t="s">
        <v>27</v>
      </c>
      <c r="F111" s="162"/>
      <c r="G111" s="162"/>
      <c r="H111" s="163"/>
      <c r="I111" s="22">
        <f>I104</f>
        <v>0</v>
      </c>
      <c r="J111" s="40"/>
    </row>
    <row r="112" spans="1:10" ht="12.95" customHeight="1">
      <c r="A112" s="3"/>
      <c r="B112" s="3"/>
      <c r="C112" s="29"/>
      <c r="D112" s="29"/>
      <c r="E112" s="30"/>
      <c r="F112" s="57"/>
      <c r="G112" s="58"/>
      <c r="H112" s="70" t="s">
        <v>40</v>
      </c>
      <c r="I112" s="69"/>
      <c r="J112" s="70" t="s">
        <v>45</v>
      </c>
    </row>
    <row r="113" spans="1:10" ht="12.95" customHeight="1">
      <c r="A113" s="3"/>
      <c r="B113" s="26" t="s">
        <v>33</v>
      </c>
      <c r="C113" s="18"/>
      <c r="D113" s="18"/>
      <c r="E113" s="32" t="s">
        <v>28</v>
      </c>
      <c r="F113" s="59"/>
      <c r="G113" s="60"/>
      <c r="H113" s="56">
        <v>609509.93</v>
      </c>
      <c r="I113" s="61">
        <f>I106</f>
        <v>1021.3000000000001</v>
      </c>
      <c r="J113" s="61">
        <f>H113+I113</f>
        <v>610531.2300000001</v>
      </c>
    </row>
    <row r="114" spans="1:10" ht="12.95" customHeight="1">
      <c r="A114" s="3"/>
      <c r="B114" s="17"/>
      <c r="C114" s="18"/>
      <c r="D114" s="18"/>
      <c r="E114" s="27" t="s">
        <v>23</v>
      </c>
      <c r="F114" s="62"/>
      <c r="G114" s="63"/>
      <c r="H114" s="64">
        <v>521913.18</v>
      </c>
      <c r="I114" s="61">
        <f>I88+I12</f>
        <v>739.05</v>
      </c>
      <c r="J114" s="65">
        <f>H114+I114</f>
        <v>522652.23</v>
      </c>
    </row>
    <row r="115" spans="1:10" ht="12.95" customHeight="1">
      <c r="A115" s="3"/>
      <c r="B115" s="17"/>
      <c r="C115" s="18"/>
      <c r="D115" s="18"/>
      <c r="E115" s="12" t="s">
        <v>24</v>
      </c>
      <c r="F115" s="58"/>
      <c r="G115" s="66"/>
      <c r="H115" s="64">
        <v>95131.65</v>
      </c>
      <c r="I115" s="61">
        <f>I101+I13</f>
        <v>282.25</v>
      </c>
      <c r="J115" s="65">
        <f>H115+I115</f>
        <v>95413.9</v>
      </c>
    </row>
    <row r="116" spans="1:10" ht="12.95" customHeight="1">
      <c r="A116" s="3"/>
      <c r="C116" s="29"/>
      <c r="D116" s="29"/>
      <c r="E116" s="28" t="s">
        <v>34</v>
      </c>
      <c r="F116" s="62"/>
      <c r="G116" s="63"/>
      <c r="H116" s="61">
        <f>H114+H115</f>
        <v>617044.83</v>
      </c>
      <c r="I116" s="61">
        <f>SUM(I114:I115)</f>
        <v>1021.3</v>
      </c>
      <c r="J116" s="61">
        <f>SUM(J114:J115)</f>
        <v>618066.13</v>
      </c>
    </row>
    <row r="117" spans="1:10" ht="12.95" customHeight="1">
      <c r="A117" s="3"/>
      <c r="B117" s="3"/>
      <c r="C117" s="29"/>
      <c r="D117" s="29"/>
      <c r="E117" s="12" t="s">
        <v>18</v>
      </c>
      <c r="F117" s="58"/>
      <c r="G117" s="66"/>
      <c r="H117" s="65">
        <f>H113-H116</f>
        <v>-7534.899999999907</v>
      </c>
      <c r="I117" s="61">
        <f>I113-I116</f>
        <v>0</v>
      </c>
      <c r="J117" s="65">
        <f>J113-J116</f>
        <v>-7534.899999999907</v>
      </c>
    </row>
    <row r="118" spans="1:10" ht="12.95" customHeight="1">
      <c r="A118" s="3"/>
      <c r="B118" s="31" t="s">
        <v>46</v>
      </c>
      <c r="C118" s="29"/>
      <c r="D118" s="29"/>
      <c r="E118" s="28" t="s">
        <v>29</v>
      </c>
      <c r="F118" s="62"/>
      <c r="G118" s="63"/>
      <c r="H118" s="67">
        <v>7534.9</v>
      </c>
      <c r="I118" s="61">
        <f>I111</f>
        <v>0</v>
      </c>
      <c r="J118" s="65">
        <f>H118+I118</f>
        <v>7534.9</v>
      </c>
    </row>
    <row r="119" spans="6:10" ht="12.95" customHeight="1">
      <c r="F119" s="68"/>
      <c r="G119" s="68"/>
      <c r="H119" s="68"/>
      <c r="I119" s="68"/>
      <c r="J119" s="68"/>
    </row>
    <row r="120" spans="6:10" ht="12.95" customHeight="1">
      <c r="F120" s="68"/>
      <c r="G120" s="68"/>
      <c r="H120" s="68"/>
      <c r="I120" s="68"/>
      <c r="J120" s="68"/>
    </row>
    <row r="121" ht="12.95" customHeight="1"/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</sheetData>
  <mergeCells count="35">
    <mergeCell ref="A5:A6"/>
    <mergeCell ref="H1:J1"/>
    <mergeCell ref="B2:B3"/>
    <mergeCell ref="E2:E3"/>
    <mergeCell ref="F2:F3"/>
    <mergeCell ref="G2:G3"/>
    <mergeCell ref="E11:G11"/>
    <mergeCell ref="E12:G12"/>
    <mergeCell ref="E13:G13"/>
    <mergeCell ref="E14:G14"/>
    <mergeCell ref="A16:A17"/>
    <mergeCell ref="E111:H111"/>
    <mergeCell ref="A60:A69"/>
    <mergeCell ref="A70:A71"/>
    <mergeCell ref="E88:G88"/>
    <mergeCell ref="A92:A100"/>
    <mergeCell ref="E101:G101"/>
    <mergeCell ref="E104:G104"/>
    <mergeCell ref="E106:H106"/>
    <mergeCell ref="E107:H107"/>
    <mergeCell ref="E108:H108"/>
    <mergeCell ref="E109:H109"/>
    <mergeCell ref="E110:H110"/>
    <mergeCell ref="A9:A10"/>
    <mergeCell ref="A72:A73"/>
    <mergeCell ref="A74:A81"/>
    <mergeCell ref="A82:A85"/>
    <mergeCell ref="A86:A87"/>
    <mergeCell ref="A20:A25"/>
    <mergeCell ref="A26:A37"/>
    <mergeCell ref="A38:A43"/>
    <mergeCell ref="A44:A50"/>
    <mergeCell ref="A51:A53"/>
    <mergeCell ref="A54:A58"/>
    <mergeCell ref="A18:A19"/>
  </mergeCells>
  <conditionalFormatting sqref="B1:B2">
    <cfRule type="expression" priority="58" dxfId="2" stopIfTrue="1">
      <formula>$K1="Z"</formula>
    </cfRule>
    <cfRule type="expression" priority="59" dxfId="1" stopIfTrue="1">
      <formula>$K1="T"</formula>
    </cfRule>
    <cfRule type="expression" priority="60" dxfId="0" stopIfTrue="1">
      <formula>$K1="Y"</formula>
    </cfRule>
  </conditionalFormatting>
  <conditionalFormatting sqref="B2">
    <cfRule type="expression" priority="55" dxfId="2" stopIfTrue="1">
      <formula>$K2="Z"</formula>
    </cfRule>
    <cfRule type="expression" priority="56" dxfId="1" stopIfTrue="1">
      <formula>$K2="T"</formula>
    </cfRule>
    <cfRule type="expression" priority="57" dxfId="0" stopIfTrue="1">
      <formula>$K2="Y"</formula>
    </cfRule>
  </conditionalFormatting>
  <conditionalFormatting sqref="C11:D13 B1:B2">
    <cfRule type="expression" priority="52" dxfId="2" stopIfTrue="1">
      <formula>#REF!="Z"</formula>
    </cfRule>
    <cfRule type="expression" priority="53" dxfId="1" stopIfTrue="1">
      <formula>#REF!="T"</formula>
    </cfRule>
    <cfRule type="expression" priority="54" dxfId="0" stopIfTrue="1">
      <formula>#REF!="Y"</formula>
    </cfRule>
  </conditionalFormatting>
  <conditionalFormatting sqref="H114">
    <cfRule type="expression" priority="49" dxfId="2" stopIfTrue="1">
      <formula>$J114="Z"</formula>
    </cfRule>
    <cfRule type="expression" priority="50" dxfId="1" stopIfTrue="1">
      <formula>$J114="T"</formula>
    </cfRule>
    <cfRule type="expression" priority="51" dxfId="0" stopIfTrue="1">
      <formula>$J114="Y"</formula>
    </cfRule>
  </conditionalFormatting>
  <conditionalFormatting sqref="H115">
    <cfRule type="expression" priority="46" dxfId="2" stopIfTrue="1">
      <formula>$J115="Z"</formula>
    </cfRule>
    <cfRule type="expression" priority="47" dxfId="1" stopIfTrue="1">
      <formula>$J115="T"</formula>
    </cfRule>
    <cfRule type="expression" priority="48" dxfId="0" stopIfTrue="1">
      <formula>$J115="Y"</formula>
    </cfRule>
  </conditionalFormatting>
  <conditionalFormatting sqref="H114">
    <cfRule type="expression" priority="43" dxfId="2" stopIfTrue="1">
      <formula>$J114="Z"</formula>
    </cfRule>
    <cfRule type="expression" priority="44" dxfId="1" stopIfTrue="1">
      <formula>$J114="T"</formula>
    </cfRule>
    <cfRule type="expression" priority="45" dxfId="0" stopIfTrue="1">
      <formula>$J114="Y"</formula>
    </cfRule>
  </conditionalFormatting>
  <conditionalFormatting sqref="H115">
    <cfRule type="expression" priority="40" dxfId="2" stopIfTrue="1">
      <formula>$J115="Z"</formula>
    </cfRule>
    <cfRule type="expression" priority="41" dxfId="1" stopIfTrue="1">
      <formula>$J115="T"</formula>
    </cfRule>
    <cfRule type="expression" priority="42" dxfId="0" stopIfTrue="1">
      <formula>$J115="Y"</formula>
    </cfRule>
  </conditionalFormatting>
  <conditionalFormatting sqref="B16:B19">
    <cfRule type="expression" priority="38" dxfId="1" stopIfTrue="1">
      <formula>#REF!="T"</formula>
    </cfRule>
    <cfRule type="expression" priority="39" dxfId="0" stopIfTrue="1">
      <formula>#REF!="Y"</formula>
    </cfRule>
  </conditionalFormatting>
  <conditionalFormatting sqref="B16:B19">
    <cfRule type="expression" priority="37" dxfId="2" stopIfTrue="1">
      <formula>#REF!="Z"</formula>
    </cfRule>
  </conditionalFormatting>
  <conditionalFormatting sqref="B16:B19">
    <cfRule type="expression" priority="25" dxfId="2" stopIfTrue="1">
      <formula>$N16="Z"</formula>
    </cfRule>
    <cfRule type="expression" priority="26" dxfId="1" stopIfTrue="1">
      <formula>$N16="T"</formula>
    </cfRule>
    <cfRule type="expression" priority="27" dxfId="0" stopIfTrue="1">
      <formula>$N16="Y"</formula>
    </cfRule>
    <cfRule type="expression" priority="28" dxfId="2" stopIfTrue="1">
      <formula>$L16="Z"</formula>
    </cfRule>
    <cfRule type="expression" priority="29" dxfId="1" stopIfTrue="1">
      <formula>$L16="T"</formula>
    </cfRule>
    <cfRule type="expression" priority="30" dxfId="0" stopIfTrue="1">
      <formula>$L16="Y"</formula>
    </cfRule>
    <cfRule type="expression" priority="31" dxfId="2" stopIfTrue="1">
      <formula>$P16="Z"</formula>
    </cfRule>
    <cfRule type="expression" priority="32" dxfId="1" stopIfTrue="1">
      <formula>$P16="T"</formula>
    </cfRule>
    <cfRule type="expression" priority="33" dxfId="0" stopIfTrue="1">
      <formula>$P16="Y"</formula>
    </cfRule>
    <cfRule type="expression" priority="34" dxfId="2" stopIfTrue="1">
      <formula>$K16="Z"</formula>
    </cfRule>
    <cfRule type="expression" priority="35" dxfId="1" stopIfTrue="1">
      <formula>$K16="T"</formula>
    </cfRule>
    <cfRule type="expression" priority="36" dxfId="0" stopIfTrue="1">
      <formula>$K16="Y"</formula>
    </cfRule>
  </conditionalFormatting>
  <conditionalFormatting sqref="B72:B73">
    <cfRule type="expression" priority="23" dxfId="1" stopIfTrue="1">
      <formula>#REF!="T"</formula>
    </cfRule>
    <cfRule type="expression" priority="24" dxfId="0" stopIfTrue="1">
      <formula>#REF!="Y"</formula>
    </cfRule>
  </conditionalFormatting>
  <conditionalFormatting sqref="B72:B73">
    <cfRule type="expression" priority="22" dxfId="2" stopIfTrue="1">
      <formula>#REF!="Z"</formula>
    </cfRule>
  </conditionalFormatting>
  <conditionalFormatting sqref="B72:B73">
    <cfRule type="expression" priority="10" dxfId="2" stopIfTrue="1">
      <formula>$N72="Z"</formula>
    </cfRule>
    <cfRule type="expression" priority="11" dxfId="1" stopIfTrue="1">
      <formula>$N72="T"</formula>
    </cfRule>
    <cfRule type="expression" priority="12" dxfId="0" stopIfTrue="1">
      <formula>$N72="Y"</formula>
    </cfRule>
    <cfRule type="expression" priority="13" dxfId="2" stopIfTrue="1">
      <formula>$L72="Z"</formula>
    </cfRule>
    <cfRule type="expression" priority="14" dxfId="1" stopIfTrue="1">
      <formula>$L72="T"</formula>
    </cfRule>
    <cfRule type="expression" priority="15" dxfId="0" stopIfTrue="1">
      <formula>$L72="Y"</formula>
    </cfRule>
    <cfRule type="expression" priority="16" dxfId="2" stopIfTrue="1">
      <formula>$P72="Z"</formula>
    </cfRule>
    <cfRule type="expression" priority="17" dxfId="1" stopIfTrue="1">
      <formula>$P72="T"</formula>
    </cfRule>
    <cfRule type="expression" priority="18" dxfId="0" stopIfTrue="1">
      <formula>$P72="Y"</formula>
    </cfRule>
    <cfRule type="expression" priority="19" dxfId="2" stopIfTrue="1">
      <formula>$K72="Z"</formula>
    </cfRule>
    <cfRule type="expression" priority="20" dxfId="1" stopIfTrue="1">
      <formula>$K72="T"</formula>
    </cfRule>
    <cfRule type="expression" priority="21" dxfId="0" stopIfTrue="1">
      <formula>$K72="Y"</formula>
    </cfRule>
  </conditionalFormatting>
  <conditionalFormatting sqref="B74 B81">
    <cfRule type="expression" priority="7" dxfId="2" stopIfTrue="1">
      <formula>$L74="Z"</formula>
    </cfRule>
    <cfRule type="expression" priority="8" dxfId="1" stopIfTrue="1">
      <formula>$L74="T"</formula>
    </cfRule>
    <cfRule type="expression" priority="9" dxfId="0" stopIfTrue="1">
      <formula>$L74="Y"</formula>
    </cfRule>
  </conditionalFormatting>
  <conditionalFormatting sqref="B82:B85">
    <cfRule type="expression" priority="4" dxfId="2" stopIfTrue="1">
      <formula>$L82="Z"</formula>
    </cfRule>
    <cfRule type="expression" priority="5" dxfId="1" stopIfTrue="1">
      <formula>$L82="T"</formula>
    </cfRule>
    <cfRule type="expression" priority="6" dxfId="0" stopIfTrue="1">
      <formula>$L82="Y"</formula>
    </cfRule>
  </conditionalFormatting>
  <conditionalFormatting sqref="B86">
    <cfRule type="expression" priority="1" dxfId="2" stopIfTrue="1">
      <formula>$L86="Z"</formula>
    </cfRule>
    <cfRule type="expression" priority="2" dxfId="1" stopIfTrue="1">
      <formula>$L86="T"</formula>
    </cfRule>
    <cfRule type="expression" priority="3" dxfId="0" stopIfTrue="1">
      <formula>$L86="Y"</formula>
    </cfRule>
  </conditionalFormatting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2023-11-30T06:40:17Z</cp:lastPrinted>
  <dcterms:created xsi:type="dcterms:W3CDTF">2019-02-01T08:27:03Z</dcterms:created>
  <dcterms:modified xsi:type="dcterms:W3CDTF">2023-11-30T07:34:25Z</dcterms:modified>
  <cp:category/>
  <cp:version/>
  <cp:contentType/>
  <cp:contentStatus/>
</cp:coreProperties>
</file>