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140" activeTab="2"/>
  </bookViews>
  <sheets>
    <sheet name="RO č. 15, 20.12.2023" sheetId="3" r:id="rId1"/>
    <sheet name="dodatek" sheetId="4" r:id="rId2"/>
    <sheet name="Schváleno RO č. 15, 20.12.2023" sheetId="5" r:id="rId3"/>
  </sheets>
  <definedNames/>
  <calcPr calcId="162913"/>
</workbook>
</file>

<file path=xl/sharedStrings.xml><?xml version="1.0" encoding="utf-8"?>
<sst xmlns="http://schemas.openxmlformats.org/spreadsheetml/2006/main" count="870" uniqueCount="285">
  <si>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</si>
  <si>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</si>
  <si>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</si>
  <si>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</si>
  <si>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</si>
  <si>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</si>
  <si>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</si>
  <si>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</si>
  <si>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</si>
  <si>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</si>
  <si>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</si>
  <si>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</si>
  <si>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</si>
  <si>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</si>
  <si>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</si>
  <si>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</si>
  <si>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</si>
  <si>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</si>
  <si>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</si>
  <si>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</si>
  <si>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</si>
  <si>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</si>
  <si>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</si>
  <si>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</si>
  <si>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</si>
  <si>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</si>
  <si>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</si>
  <si>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</si>
  <si>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</si>
  <si>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</si>
  <si>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</si>
  <si>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</si>
  <si>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</si>
  <si>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</si>
  <si>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Celkové výdaje (BV+I)</t>
  </si>
  <si>
    <t>3.</t>
  </si>
  <si>
    <t>P = příjmy   V = výdaje   NZ = nově zařazeno do R2023</t>
  </si>
  <si>
    <t>Příloha k us. RMO/x/x/23</t>
  </si>
  <si>
    <t xml:space="preserve">Rozpočtové opatření č. 15/2023 - změna schváleného rozpočtu roku 2023 - prosinec  (údaje v tis. Kč) </t>
  </si>
  <si>
    <t>č. 15</t>
  </si>
  <si>
    <t>TSO Správa tržiště</t>
  </si>
  <si>
    <t>TSO Zimní údržba MK</t>
  </si>
  <si>
    <t>TSO Opravy MK, mostů, vpustí</t>
  </si>
  <si>
    <t>TSO Údržba chodníků a ostatních komunikací</t>
  </si>
  <si>
    <t>TSO Údržba dopravního značení</t>
  </si>
  <si>
    <t>TSO Údržba dětských hřišť - nákup služeb</t>
  </si>
  <si>
    <t>TSO Údržba dětských hřišť - opravy a udržování</t>
  </si>
  <si>
    <t>TSO VO - nákup ostatních služeb</t>
  </si>
  <si>
    <t>TSO Hřbitov - elektrická energie</t>
  </si>
  <si>
    <t>TSO Hřbitov - nákup ostatních služeb</t>
  </si>
  <si>
    <t>TSO Hřbitov - opravy a udržování</t>
  </si>
  <si>
    <t>TSO Výlep plakátů</t>
  </si>
  <si>
    <t>TSO Svoz nebezpečných odpadů</t>
  </si>
  <si>
    <t>TSO Sběr a svoz komunálních odpadů</t>
  </si>
  <si>
    <t>TSO Zpracování plastů a papíru z tříděného sběru</t>
  </si>
  <si>
    <t>TSO Využívání a zneškodňování komunálních odpadů</t>
  </si>
  <si>
    <t>TSO Provoz kompostárny</t>
  </si>
  <si>
    <t>2141</t>
  </si>
  <si>
    <t>5169</t>
  </si>
  <si>
    <t>0324</t>
  </si>
  <si>
    <t>2212</t>
  </si>
  <si>
    <t>5171</t>
  </si>
  <si>
    <t>2219</t>
  </si>
  <si>
    <t>2229</t>
  </si>
  <si>
    <t>3421</t>
  </si>
  <si>
    <t>3631</t>
  </si>
  <si>
    <t>3632</t>
  </si>
  <si>
    <t>5137</t>
  </si>
  <si>
    <t>5154</t>
  </si>
  <si>
    <t>3639</t>
  </si>
  <si>
    <t>3721</t>
  </si>
  <si>
    <t>3722</t>
  </si>
  <si>
    <t>3723</t>
  </si>
  <si>
    <t>3725</t>
  </si>
  <si>
    <t>3726</t>
  </si>
  <si>
    <t>NZ</t>
  </si>
  <si>
    <t>6112</t>
  </si>
  <si>
    <t>6171</t>
  </si>
  <si>
    <t>5176</t>
  </si>
  <si>
    <t xml:space="preserve">KTAJ ostatní platy </t>
  </si>
  <si>
    <t>KTAJ ostatní povinné pojistné placené zaměstnavatelem</t>
  </si>
  <si>
    <t>Příjem nein. dotace na realizaci projektu Výsadba zeleně ul. Hložkova</t>
  </si>
  <si>
    <t>2342</t>
  </si>
  <si>
    <t>Výsadba zeleně na ul. Hložkova - zavedení pol. s ÚZ - (dotace)</t>
  </si>
  <si>
    <t>EKO odvod DPH</t>
  </si>
  <si>
    <t>0678</t>
  </si>
  <si>
    <t>4.</t>
  </si>
  <si>
    <t>5.</t>
  </si>
  <si>
    <t>6.</t>
  </si>
  <si>
    <t>EKO pojistné události - úrazové pojištění žáků ZŠ - zvýšení</t>
  </si>
  <si>
    <t>0528</t>
  </si>
  <si>
    <t>EKO pojistné události - úrazové pojištění žáků MŠ - snížení</t>
  </si>
  <si>
    <t>EKO Fond zaměstnavatele MP - zvýšení</t>
  </si>
  <si>
    <t>EKO Fond zaměstnavatele zaměstnanci - snížení</t>
  </si>
  <si>
    <t>0510</t>
  </si>
  <si>
    <t>EKO rezerva (kalamity)</t>
  </si>
  <si>
    <t>7.</t>
  </si>
  <si>
    <t>EKO výdaje na zajištění sociálních pohřbů</t>
  </si>
  <si>
    <t xml:space="preserve">EKO energetický management - poradenství </t>
  </si>
  <si>
    <t>EKO energetický management - nákup služeb</t>
  </si>
  <si>
    <t>0175</t>
  </si>
  <si>
    <t>8.</t>
  </si>
  <si>
    <t>160 org. 0175, 340 org. 9334</t>
  </si>
  <si>
    <t>9334</t>
  </si>
  <si>
    <t>Revitalizace ROŠ zvýšení</t>
  </si>
  <si>
    <t>170515017</t>
  </si>
  <si>
    <t>0624</t>
  </si>
  <si>
    <t>0608</t>
  </si>
  <si>
    <t>0325</t>
  </si>
  <si>
    <t>0604</t>
  </si>
  <si>
    <t>9.</t>
  </si>
  <si>
    <t>10.</t>
  </si>
  <si>
    <t>11.</t>
  </si>
  <si>
    <t>TEHOS SAB - elektrika - snížení</t>
  </si>
  <si>
    <t>TEHOS SAB - teplo - zvýšení</t>
  </si>
  <si>
    <t>TEHOS SAB - ost.služby - zvýšení</t>
  </si>
  <si>
    <t>TEHOS MK - elektrika - snížení</t>
  </si>
  <si>
    <t>TEHOS ROŠ  - DDHM- zvýšení</t>
  </si>
  <si>
    <t>TEHOS ROŠ - elektrika- zvýšení</t>
  </si>
  <si>
    <t>TEHOS SH - ost.služby - zvýšení</t>
  </si>
  <si>
    <t>TEHOS ROŠ - opravy a udržování - zvýšení</t>
  </si>
  <si>
    <t>2093</t>
  </si>
  <si>
    <t>2094</t>
  </si>
  <si>
    <t>060595032</t>
  </si>
  <si>
    <t>12.</t>
  </si>
  <si>
    <t>13.</t>
  </si>
  <si>
    <t>SOC Housing led - Náhrady mezd v době nemoci</t>
  </si>
  <si>
    <t>SOC Housing led - Teplo</t>
  </si>
  <si>
    <t>SOC ZAPOV Ostatní osobní výdaje</t>
  </si>
  <si>
    <t>SOC ZAPOV Platy zaměstnanců</t>
  </si>
  <si>
    <t xml:space="preserve">SOC ZAPOV Sociální zabezpečení                              </t>
  </si>
  <si>
    <t xml:space="preserve">SOC ZAPOV Povinné pojistné na veřejné zdravotní pojištění   </t>
  </si>
  <si>
    <t xml:space="preserve">PROV převod fin. prostředků z položky Nájemné Otrokovické letní slavnosti          </t>
  </si>
  <si>
    <t>PROV převod finančních prostředků na Nájemné § 6112</t>
  </si>
  <si>
    <t>PROV převod fin. prostředků z položky Služby školení a vzdělávání</t>
  </si>
  <si>
    <t xml:space="preserve">PROV převod finančních prostředků na položku Konzultační, poradenské a právní služby    </t>
  </si>
  <si>
    <t xml:space="preserve">PROV převod fin. prostředků z položky Elektrická energie            </t>
  </si>
  <si>
    <t>PROV převod finančních prostředků na položku Studená voda</t>
  </si>
  <si>
    <t xml:space="preserve">PROV převod fin. prostředků z položky Nákup ostatních služeb          </t>
  </si>
  <si>
    <t xml:space="preserve">PROV převod fin. prostředků z položky Nákup ostatních služeb         </t>
  </si>
  <si>
    <t xml:space="preserve">PROV převod finančních prostředků na položku Služby zpracování dat   </t>
  </si>
  <si>
    <t xml:space="preserve">PROV převod fin. prostředků z položky Opravy a udržování      </t>
  </si>
  <si>
    <t xml:space="preserve">PROV převod finančních prostředků na položku Poštovní služby </t>
  </si>
  <si>
    <t>PROV převod finančních prostředků na položku Nájemné</t>
  </si>
  <si>
    <t xml:space="preserve">PROV převod finančních prostředků na položku Výdaje na věcné dary     </t>
  </si>
  <si>
    <t>2239</t>
  </si>
  <si>
    <t>14.</t>
  </si>
  <si>
    <t>15.</t>
  </si>
  <si>
    <t>16.</t>
  </si>
  <si>
    <t>17.</t>
  </si>
  <si>
    <t>18.</t>
  </si>
  <si>
    <t>19.</t>
  </si>
  <si>
    <t>20.</t>
  </si>
  <si>
    <t>21.</t>
  </si>
  <si>
    <t>Nein. dotace na realizaci projektu Upgrade knihovnického systému</t>
  </si>
  <si>
    <t>34053</t>
  </si>
  <si>
    <t>0321</t>
  </si>
  <si>
    <t>In. dotace na realizaci projektu Upgrade knihovnického systému</t>
  </si>
  <si>
    <t>34544</t>
  </si>
  <si>
    <t>TSO Hřbitov - nová skříň</t>
  </si>
  <si>
    <t>0326</t>
  </si>
  <si>
    <t>0327</t>
  </si>
  <si>
    <t>0605</t>
  </si>
  <si>
    <t>2130</t>
  </si>
  <si>
    <t>22.</t>
  </si>
  <si>
    <t>KRŘ Nákup ostatních služeb</t>
  </si>
  <si>
    <t>KRŘ JSDH Kvítkovice Cestovné</t>
  </si>
  <si>
    <t>KRŘ Drobný dlouhodobý hmotný majetek</t>
  </si>
  <si>
    <t>KRŘ Opravy a udržování</t>
  </si>
  <si>
    <t>KRŘ Krizové řízení, nákup ostatních služeb</t>
  </si>
  <si>
    <t>KRŘ Ochrana obyvatelstva, nákup ostatních služeb</t>
  </si>
  <si>
    <t>244-9,3 (knihovna)</t>
  </si>
  <si>
    <t>Upgrade knihovnického systému - programové vybavení špatný ÚZ</t>
  </si>
  <si>
    <t>Upgrade knihovnického systému - programové vybavení správný ÚZ</t>
  </si>
  <si>
    <t>Upgrade knihovnického systému - zvýšení fin. prostředků zpracování dat</t>
  </si>
  <si>
    <t>KRŘ JSDH Otrokovice, ostatní platy</t>
  </si>
  <si>
    <t>KRŘ JSDH Otrokovice, ochranné pomůcky</t>
  </si>
  <si>
    <t>KRŘ JSDH Otrokovice, drobný dlouhodobý hmotný majetek</t>
  </si>
  <si>
    <t>KRŘ JSDH Otrokovice, nákup materiálu jinde nezařazený</t>
  </si>
  <si>
    <t>OM byty - PD posuvné dveře Nivy</t>
  </si>
  <si>
    <t>DSZO přesun nevyčerpaných fin. pros. na org. 0700</t>
  </si>
  <si>
    <t>OM nebytové prostory - opravy - zvýšení</t>
  </si>
  <si>
    <t>OM byty opravy zvýšení</t>
  </si>
  <si>
    <t>3612</t>
  </si>
  <si>
    <t>6121</t>
  </si>
  <si>
    <t>2340</t>
  </si>
  <si>
    <t>0200</t>
  </si>
  <si>
    <t>0700</t>
  </si>
  <si>
    <t>8615</t>
  </si>
  <si>
    <t>23.</t>
  </si>
  <si>
    <t>OM Nivy posuvné dveře, PD - přesun na org. 0200</t>
  </si>
  <si>
    <t>OM Výkup pozemků, přesun na org. 0200, pol. 5171</t>
  </si>
  <si>
    <t>24.</t>
  </si>
  <si>
    <t>25.</t>
  </si>
  <si>
    <t>OŠK MK upgrade knihovnického systému (hrazeno z prostředků města)</t>
  </si>
  <si>
    <t xml:space="preserve">OŠK propagace města - nájem </t>
  </si>
  <si>
    <t>OŠK MK nákup knih, přesun na pol. 6111</t>
  </si>
  <si>
    <t>ORM - Výměna VO v části hřbitova</t>
  </si>
  <si>
    <t>2334</t>
  </si>
  <si>
    <t>ORM - ZŠ TGM obnova areál.komunikací</t>
  </si>
  <si>
    <t>3113</t>
  </si>
  <si>
    <t>2325</t>
  </si>
  <si>
    <t>ORM - Rozš. hřbitova - zvýšení kapacity</t>
  </si>
  <si>
    <t>9306</t>
  </si>
  <si>
    <t>ORM - Stezka pro pěší a cyklisty Kvítkovice - Malenovice</t>
  </si>
  <si>
    <t>2315</t>
  </si>
  <si>
    <t>ORM - Zóna 30 - lokalita Horní Střed</t>
  </si>
  <si>
    <t>2161</t>
  </si>
  <si>
    <t>ORM - ZŠ Trávníky odborné učebny</t>
  </si>
  <si>
    <t>2183</t>
  </si>
  <si>
    <t>ORM - Náves Kvítkovice</t>
  </si>
  <si>
    <t>2182</t>
  </si>
  <si>
    <t>ORM - ZŠ Mánesova odborné učebny</t>
  </si>
  <si>
    <t>2168</t>
  </si>
  <si>
    <t>ORM - Laziště ZTV + výstavba RD</t>
  </si>
  <si>
    <t>3611</t>
  </si>
  <si>
    <t>2151</t>
  </si>
  <si>
    <t>ORM - Pohni městem Baťov</t>
  </si>
  <si>
    <t>0809</t>
  </si>
  <si>
    <t>ORM - revitalizace přístaviště Morava</t>
  </si>
  <si>
    <t>6150</t>
  </si>
  <si>
    <t>ORM - Páteřní cyklostezka O.-V. napojení Baťov</t>
  </si>
  <si>
    <t>9308</t>
  </si>
  <si>
    <t>ORM - Pohni městem Kvítkovice Letiště</t>
  </si>
  <si>
    <t>0807</t>
  </si>
  <si>
    <t>ORM - DPS Hlavní 1161 rekonstrukce</t>
  </si>
  <si>
    <t>7253</t>
  </si>
  <si>
    <t>ORM - Nám. 3. května 1342</t>
  </si>
  <si>
    <t>9311</t>
  </si>
  <si>
    <t>ORM - Dobudování protipovodňových opatření Baťov (TSO)</t>
  </si>
  <si>
    <t>3744</t>
  </si>
  <si>
    <t>6213</t>
  </si>
  <si>
    <t>ORM - ROŠ opevnění břehů</t>
  </si>
  <si>
    <t>3429</t>
  </si>
  <si>
    <t>2303</t>
  </si>
  <si>
    <t>ORM - Trávníky revitalizace sídliště</t>
  </si>
  <si>
    <t>3099</t>
  </si>
  <si>
    <t>2292</t>
  </si>
  <si>
    <t>26.</t>
  </si>
  <si>
    <t>ORM Oprava chodníků v lok. Trávníky a Přednádraží</t>
  </si>
  <si>
    <t>ORM - Lokalita U Letiště</t>
  </si>
  <si>
    <t>0108</t>
  </si>
  <si>
    <t>ORM - Pohni městem Trávníky + Přednádraží</t>
  </si>
  <si>
    <t>0808</t>
  </si>
  <si>
    <t>3613</t>
  </si>
  <si>
    <t>OM Nebytové prostory ve správě města</t>
  </si>
  <si>
    <t>KRŘ Kvítkovice, has. vysavač</t>
  </si>
  <si>
    <t>Otrokovice, 20.12.2023</t>
  </si>
  <si>
    <t>20.12.2023</t>
  </si>
  <si>
    <t>29.11.2023</t>
  </si>
  <si>
    <t>Výsadba zeleně na ul. Hložkova - přesun fin. prostředků na pol. s ÚZ</t>
  </si>
  <si>
    <t>PROV stroje, přístroje a zařízení - diskové pole</t>
  </si>
  <si>
    <t>TEHOS ROŠ - pokladna, snížení, přesun v rámci org.</t>
  </si>
  <si>
    <t>OŠK propagace města, nákup služeb</t>
  </si>
  <si>
    <t>KTAJ účastnické poplatky za konference - vedení</t>
  </si>
  <si>
    <t>KTAJ účastnické poplatky za konference - zaměstnanci</t>
  </si>
  <si>
    <t>00120</t>
  </si>
  <si>
    <t>0612</t>
  </si>
  <si>
    <t>Příjem nein. dotace od ZK pro DDM Sluníčko na Zajištění akcí se zaměřením na …</t>
  </si>
  <si>
    <t>Transfer nein. dotace pro DDM Sluníčko na Zajištění akcí se zaměřením na …</t>
  </si>
  <si>
    <t>EKO Příjem z pojistných plnění - zvýšení</t>
  </si>
  <si>
    <t>EKO Zvýšení oprav u Pojistných náhrad - VO ul. Komenského</t>
  </si>
  <si>
    <t>PRŘ ZAPOV nein. transfery obcím</t>
  </si>
  <si>
    <t xml:space="preserve">PRŘ ZAPOV transfery územním rozpočtům </t>
  </si>
  <si>
    <t>5321</t>
  </si>
  <si>
    <t>5329</t>
  </si>
  <si>
    <t>OŠK Sdílená kola - nerealizováno</t>
  </si>
  <si>
    <t>OŠK Služby peněžních ústavů  (pojištění)</t>
  </si>
  <si>
    <t>OŠK INTERREG Nákup ostatních služeb</t>
  </si>
  <si>
    <t>2099</t>
  </si>
  <si>
    <t>2264</t>
  </si>
  <si>
    <t>0639</t>
  </si>
  <si>
    <t>OM + EKO Sdílená kola - nerealizováno</t>
  </si>
  <si>
    <t>5901</t>
  </si>
  <si>
    <t xml:space="preserve">OM Kašny pítka - pitná voda zvýšení </t>
  </si>
  <si>
    <t>0814</t>
  </si>
  <si>
    <t>2310</t>
  </si>
  <si>
    <t>5151</t>
  </si>
  <si>
    <t>OŠK + ORM Stezka pro pěší a cyklisty - přesun zbylých fin. prost.</t>
  </si>
  <si>
    <t>27.</t>
  </si>
  <si>
    <t>28.</t>
  </si>
  <si>
    <t>29.</t>
  </si>
  <si>
    <t>30.</t>
  </si>
  <si>
    <t>OŠK Služby peněžních ústavů (pojištění)</t>
  </si>
  <si>
    <t>Příloha k us. RMO/18/23/23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</si>
</sst>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4" xfId="0" applyNumberFormat="1" applyFont="1" applyFill="1" applyBorder="1"/>
    <xf numFmtId="0" fontId="3" fillId="0" borderId="3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3" xfId="0" applyNumberFormat="1" applyFont="1" applyBorder="1"/>
    <xf numFmtId="4" fontId="1" fillId="0" borderId="3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22" applyNumberFormat="1" applyFont="1" applyFill="1" applyBorder="1" applyAlignment="1">
      <alignment horizontal="left" vertical="center" wrapText="1"/>
      <protection/>
    </xf>
    <xf numFmtId="49" fontId="1" fillId="0" borderId="2" xfId="22" applyNumberFormat="1" applyFont="1" applyFill="1" applyBorder="1" applyAlignment="1">
      <alignment horizontal="center" vertical="center" wrapText="1"/>
      <protection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4" fontId="11" fillId="0" borderId="0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0" xfId="0" applyFont="1" applyAlignment="1">
      <alignment vertical="center"/>
    </xf>
    <xf numFmtId="4" fontId="12" fillId="0" borderId="0" xfId="0" applyNumberFormat="1" applyFont="1" applyBorder="1"/>
    <xf numFmtId="0" fontId="7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0" fontId="7" fillId="0" borderId="5" xfId="0" applyNumberFormat="1" applyFont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horizontal="right"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21" applyFont="1" applyBorder="1" applyAlignment="1">
      <alignment horizontal="left" vertical="center"/>
      <protection/>
    </xf>
    <xf numFmtId="49" fontId="1" fillId="0" borderId="5" xfId="21" applyNumberFormat="1" applyFont="1" applyBorder="1" applyAlignment="1">
      <alignment horizontal="center" vertical="center"/>
      <protection/>
    </xf>
    <xf numFmtId="49" fontId="1" fillId="0" borderId="5" xfId="21" applyNumberFormat="1" applyFont="1" applyBorder="1" applyAlignment="1">
      <alignment vertical="center"/>
      <protection/>
    </xf>
    <xf numFmtId="4" fontId="1" fillId="3" borderId="5" xfId="21" applyNumberFormat="1" applyFont="1" applyFill="1" applyBorder="1" applyAlignment="1">
      <alignment horizontal="right" vertical="center"/>
      <protection/>
    </xf>
    <xf numFmtId="4" fontId="3" fillId="0" borderId="5" xfId="21" applyNumberFormat="1" applyFont="1" applyBorder="1" applyAlignment="1">
      <alignment horizontal="right" vertical="center"/>
      <protection/>
    </xf>
    <xf numFmtId="4" fontId="1" fillId="0" borderId="5" xfId="21" applyNumberFormat="1" applyFont="1" applyBorder="1" applyAlignment="1">
      <alignment horizontal="right" vertical="center"/>
      <protection/>
    </xf>
    <xf numFmtId="49" fontId="1" fillId="5" borderId="5" xfId="21" applyNumberFormat="1" applyFont="1" applyFill="1" applyBorder="1" applyAlignment="1">
      <alignment vertical="center"/>
      <protection/>
    </xf>
    <xf numFmtId="49" fontId="1" fillId="5" borderId="5" xfId="21" applyNumberFormat="1" applyFont="1" applyFill="1" applyBorder="1" applyAlignment="1">
      <alignment horizontal="center" vertical="center"/>
      <protection/>
    </xf>
    <xf numFmtId="4" fontId="1" fillId="5" borderId="5" xfId="21" applyNumberFormat="1" applyFont="1" applyFill="1" applyBorder="1" applyAlignment="1">
      <alignment horizontal="right" vertical="center"/>
      <protection/>
    </xf>
    <xf numFmtId="4" fontId="3" fillId="5" borderId="5" xfId="21" applyNumberFormat="1" applyFont="1" applyFill="1" applyBorder="1" applyAlignment="1">
      <alignment horizontal="right" vertical="center"/>
      <protection/>
    </xf>
    <xf numFmtId="0" fontId="1" fillId="0" borderId="5" xfId="0" applyFont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vertical="center"/>
    </xf>
    <xf numFmtId="4" fontId="7" fillId="5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5" xfId="23" applyNumberFormat="1" applyFont="1" applyFill="1" applyBorder="1" applyAlignment="1">
      <alignment horizontal="left" vertical="center"/>
      <protection/>
    </xf>
    <xf numFmtId="49" fontId="1" fillId="4" borderId="5" xfId="26" applyNumberFormat="1" applyFont="1" applyFill="1" applyBorder="1" applyAlignment="1">
      <alignment horizontal="left" vertical="center"/>
      <protection/>
    </xf>
    <xf numFmtId="2" fontId="3" fillId="0" borderId="5" xfId="0" applyNumberFormat="1" applyFont="1" applyFill="1" applyBorder="1" applyAlignment="1">
      <alignment horizontal="right" vertical="center"/>
    </xf>
    <xf numFmtId="49" fontId="1" fillId="4" borderId="5" xfId="25" applyNumberFormat="1" applyFont="1" applyFill="1" applyBorder="1" applyAlignment="1">
      <alignment horizontal="left" vertical="center"/>
      <protection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9" fillId="0" borderId="1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9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0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1" fillId="0" borderId="5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21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  <cellStyle name="Normální 3 2" xfId="24"/>
    <cellStyle name="Normální 4" xfId="25"/>
    <cellStyle name="Normální 5" xfId="26"/>
  </cellStyles>
  <dxfs count="18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zoomScale="110" zoomScaleNormal="110" workbookViewId="0" topLeftCell="A1">
      <selection activeCell="A1" sqref="A1:XFD1048576"/>
    </sheetView>
  </sheetViews>
  <sheetFormatPr defaultColWidth="9.140625" defaultRowHeight="15"/>
  <cols>
    <col min="1" max="1" width="4.00390625" style="0" customWidth="1"/>
    <col min="2" max="2" width="71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8" width="10.140625" style="0" customWidth="1"/>
    <col min="9" max="9" width="11.28125" style="0" customWidth="1"/>
    <col min="10" max="10" width="10.140625" style="0" customWidth="1"/>
    <col min="11" max="11" width="23.57421875" style="90" customWidth="1"/>
    <col min="12" max="14" width="9.140625" style="90" customWidth="1"/>
  </cols>
  <sheetData>
    <row r="1" spans="1:10" ht="12.95" customHeight="1">
      <c r="A1" s="1" t="s">
        <v>38</v>
      </c>
      <c r="B1" s="37"/>
      <c r="C1" s="2"/>
      <c r="D1" s="2"/>
      <c r="E1" s="3"/>
      <c r="F1" s="3"/>
      <c r="G1" s="3"/>
      <c r="H1" s="197" t="s">
        <v>37</v>
      </c>
      <c r="I1" s="197"/>
      <c r="J1" s="197"/>
    </row>
    <row r="2" spans="1:10" ht="12.95" customHeight="1">
      <c r="A2" s="4" t="s">
        <v>0</v>
      </c>
      <c r="B2" s="198" t="s">
        <v>1</v>
      </c>
      <c r="C2" s="4"/>
      <c r="D2" s="4" t="s">
        <v>2</v>
      </c>
      <c r="E2" s="198" t="s">
        <v>3</v>
      </c>
      <c r="F2" s="198" t="s">
        <v>4</v>
      </c>
      <c r="G2" s="198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99"/>
      <c r="C3" s="5"/>
      <c r="D3" s="5" t="s">
        <v>10</v>
      </c>
      <c r="E3" s="199"/>
      <c r="F3" s="199"/>
      <c r="G3" s="199"/>
      <c r="H3" s="5" t="s">
        <v>11</v>
      </c>
      <c r="I3" s="5" t="s">
        <v>39</v>
      </c>
      <c r="J3" s="5" t="s">
        <v>11</v>
      </c>
    </row>
    <row r="4" spans="1:3" ht="12.95" customHeight="1">
      <c r="A4" s="75" t="s">
        <v>12</v>
      </c>
      <c r="B4" s="76"/>
      <c r="C4" s="77"/>
    </row>
    <row r="5" spans="1:14" s="52" customFormat="1" ht="12.95" customHeight="1">
      <c r="A5" s="195" t="s">
        <v>13</v>
      </c>
      <c r="B5" s="107" t="s">
        <v>81</v>
      </c>
      <c r="C5" s="84" t="s">
        <v>75</v>
      </c>
      <c r="D5" s="109" t="s">
        <v>105</v>
      </c>
      <c r="E5" s="85"/>
      <c r="F5" s="85">
        <v>4116</v>
      </c>
      <c r="G5" s="86" t="s">
        <v>82</v>
      </c>
      <c r="H5" s="124">
        <v>0</v>
      </c>
      <c r="I5" s="108">
        <v>250</v>
      </c>
      <c r="J5" s="87">
        <f>H5+I5</f>
        <v>250</v>
      </c>
      <c r="K5" s="90"/>
      <c r="L5" s="90"/>
      <c r="M5" s="90"/>
      <c r="N5" s="90"/>
    </row>
    <row r="6" spans="1:14" s="52" customFormat="1" ht="12.95" customHeight="1">
      <c r="A6" s="196"/>
      <c r="B6" s="80" t="s">
        <v>250</v>
      </c>
      <c r="C6" s="42"/>
      <c r="D6" s="89"/>
      <c r="E6" s="105">
        <v>3745</v>
      </c>
      <c r="F6" s="105">
        <v>5169</v>
      </c>
      <c r="G6" s="41" t="s">
        <v>82</v>
      </c>
      <c r="H6" s="54">
        <v>300</v>
      </c>
      <c r="I6" s="55">
        <v>-250</v>
      </c>
      <c r="J6" s="78">
        <f aca="true" t="shared" si="0" ref="J6:J7">H6+I6</f>
        <v>50</v>
      </c>
      <c r="K6" s="90"/>
      <c r="L6" s="90"/>
      <c r="M6" s="90"/>
      <c r="N6" s="90"/>
    </row>
    <row r="7" spans="1:14" s="52" customFormat="1" ht="12.95" customHeight="1">
      <c r="A7" s="196"/>
      <c r="B7" s="107" t="s">
        <v>83</v>
      </c>
      <c r="C7" s="84" t="s">
        <v>75</v>
      </c>
      <c r="D7" s="86" t="s">
        <v>105</v>
      </c>
      <c r="E7" s="85">
        <v>3745</v>
      </c>
      <c r="F7" s="85">
        <v>5169</v>
      </c>
      <c r="G7" s="86" t="s">
        <v>82</v>
      </c>
      <c r="H7" s="124">
        <v>0</v>
      </c>
      <c r="I7" s="108">
        <v>250</v>
      </c>
      <c r="J7" s="87">
        <f t="shared" si="0"/>
        <v>250</v>
      </c>
      <c r="K7" s="90"/>
      <c r="L7" s="90"/>
      <c r="M7" s="90"/>
      <c r="N7" s="90"/>
    </row>
    <row r="8" spans="1:14" s="52" customFormat="1" ht="12.95" customHeight="1">
      <c r="A8" s="203" t="s">
        <v>14</v>
      </c>
      <c r="B8" s="80" t="s">
        <v>154</v>
      </c>
      <c r="C8" s="99"/>
      <c r="D8" s="41" t="s">
        <v>155</v>
      </c>
      <c r="E8" s="105"/>
      <c r="F8" s="164">
        <v>4116</v>
      </c>
      <c r="G8" s="41" t="s">
        <v>156</v>
      </c>
      <c r="H8" s="54">
        <v>163.3</v>
      </c>
      <c r="I8" s="55">
        <v>-117.3</v>
      </c>
      <c r="J8" s="78">
        <f aca="true" t="shared" si="1" ref="J8:J10">H8+I8</f>
        <v>46.000000000000014</v>
      </c>
      <c r="K8" s="90"/>
      <c r="L8" s="90"/>
      <c r="M8" s="90"/>
      <c r="N8" s="90"/>
    </row>
    <row r="9" spans="1:14" s="52" customFormat="1" ht="12.95" customHeight="1">
      <c r="A9" s="203"/>
      <c r="B9" s="107" t="s">
        <v>157</v>
      </c>
      <c r="C9" s="84" t="s">
        <v>75</v>
      </c>
      <c r="D9" s="86" t="s">
        <v>158</v>
      </c>
      <c r="E9" s="85"/>
      <c r="F9" s="85">
        <v>4216</v>
      </c>
      <c r="G9" s="86" t="s">
        <v>156</v>
      </c>
      <c r="H9" s="124">
        <v>0</v>
      </c>
      <c r="I9" s="108">
        <v>113</v>
      </c>
      <c r="J9" s="87">
        <f t="shared" si="1"/>
        <v>113</v>
      </c>
      <c r="K9" s="90"/>
      <c r="L9" s="90"/>
      <c r="M9" s="90"/>
      <c r="N9" s="90"/>
    </row>
    <row r="10" spans="1:14" s="52" customFormat="1" ht="12.95" customHeight="1">
      <c r="A10" s="203"/>
      <c r="B10" s="80" t="s">
        <v>172</v>
      </c>
      <c r="C10" s="99"/>
      <c r="D10" s="41" t="s">
        <v>155</v>
      </c>
      <c r="E10" s="105">
        <v>3314</v>
      </c>
      <c r="F10" s="164">
        <v>6111</v>
      </c>
      <c r="G10" s="41" t="s">
        <v>156</v>
      </c>
      <c r="H10" s="54">
        <v>109</v>
      </c>
      <c r="I10" s="55">
        <v>-109</v>
      </c>
      <c r="J10" s="78">
        <f t="shared" si="1"/>
        <v>0</v>
      </c>
      <c r="K10" s="90"/>
      <c r="L10" s="90"/>
      <c r="M10" s="90"/>
      <c r="N10" s="90"/>
    </row>
    <row r="11" spans="1:14" s="52" customFormat="1" ht="12.95" customHeight="1">
      <c r="A11" s="203"/>
      <c r="B11" s="107" t="s">
        <v>173</v>
      </c>
      <c r="C11" s="84" t="s">
        <v>75</v>
      </c>
      <c r="D11" s="86">
        <v>34544</v>
      </c>
      <c r="E11" s="85">
        <v>3314</v>
      </c>
      <c r="F11" s="85">
        <v>6111</v>
      </c>
      <c r="G11" s="86" t="s">
        <v>156</v>
      </c>
      <c r="H11" s="87">
        <v>0</v>
      </c>
      <c r="I11" s="165">
        <v>113</v>
      </c>
      <c r="J11" s="87">
        <f>H11+I11</f>
        <v>113</v>
      </c>
      <c r="K11" s="90"/>
      <c r="L11" s="169">
        <v>159</v>
      </c>
      <c r="M11" s="169">
        <v>113</v>
      </c>
      <c r="N11" s="169">
        <v>6111</v>
      </c>
    </row>
    <row r="12" spans="1:14" s="52" customFormat="1" ht="12.95" customHeight="1">
      <c r="A12" s="203"/>
      <c r="B12" s="80" t="s">
        <v>174</v>
      </c>
      <c r="C12" s="42"/>
      <c r="D12" s="41" t="s">
        <v>155</v>
      </c>
      <c r="E12" s="105">
        <v>3314</v>
      </c>
      <c r="F12" s="164">
        <v>5168</v>
      </c>
      <c r="G12" s="41" t="s">
        <v>156</v>
      </c>
      <c r="H12" s="78">
        <v>5</v>
      </c>
      <c r="I12" s="140">
        <v>1</v>
      </c>
      <c r="J12" s="78">
        <f>H12+I12</f>
        <v>6</v>
      </c>
      <c r="K12" s="90"/>
      <c r="L12" s="169"/>
      <c r="M12" s="169">
        <v>6</v>
      </c>
      <c r="N12" s="169">
        <v>5168</v>
      </c>
    </row>
    <row r="13" spans="1:14" ht="12.95" customHeight="1">
      <c r="A13" s="6"/>
      <c r="B13" s="7"/>
      <c r="C13" s="8"/>
      <c r="D13" s="8"/>
      <c r="E13" s="192" t="s">
        <v>15</v>
      </c>
      <c r="F13" s="192"/>
      <c r="G13" s="192"/>
      <c r="H13" s="88">
        <f>H5+H8+H9</f>
        <v>163.3</v>
      </c>
      <c r="I13" s="88">
        <f aca="true" t="shared" si="2" ref="I13:J13">I5+I8+I9</f>
        <v>245.7</v>
      </c>
      <c r="J13" s="88">
        <f t="shared" si="2"/>
        <v>409</v>
      </c>
      <c r="L13" s="169"/>
      <c r="M13" s="169">
        <v>40</v>
      </c>
      <c r="N13" s="169">
        <v>5172</v>
      </c>
    </row>
    <row r="14" spans="1:12" ht="12.95" customHeight="1">
      <c r="A14" s="6"/>
      <c r="B14" s="9" t="s">
        <v>36</v>
      </c>
      <c r="C14" s="8"/>
      <c r="D14" s="8"/>
      <c r="E14" s="193" t="s">
        <v>16</v>
      </c>
      <c r="F14" s="193"/>
      <c r="G14" s="193"/>
      <c r="H14" s="88">
        <f>H6+H7+H12</f>
        <v>305</v>
      </c>
      <c r="I14" s="88">
        <f aca="true" t="shared" si="3" ref="I14:J14">I6+I7+I12</f>
        <v>1</v>
      </c>
      <c r="J14" s="88">
        <f t="shared" si="3"/>
        <v>306</v>
      </c>
      <c r="K14" s="91"/>
      <c r="L14" s="170"/>
    </row>
    <row r="15" spans="1:11" ht="12.95" customHeight="1">
      <c r="A15" s="6"/>
      <c r="B15" s="10"/>
      <c r="C15" s="8"/>
      <c r="D15" s="8"/>
      <c r="E15" s="194" t="s">
        <v>17</v>
      </c>
      <c r="F15" s="194"/>
      <c r="G15" s="194"/>
      <c r="H15" s="88">
        <f>H10+H11</f>
        <v>109</v>
      </c>
      <c r="I15" s="88">
        <f aca="true" t="shared" si="4" ref="I15:J15">I10+I11</f>
        <v>4</v>
      </c>
      <c r="J15" s="88">
        <f t="shared" si="4"/>
        <v>113</v>
      </c>
      <c r="K15" s="92"/>
    </row>
    <row r="16" spans="1:10" ht="12.95" customHeight="1">
      <c r="A16" s="12"/>
      <c r="B16" s="13"/>
      <c r="C16" s="14"/>
      <c r="D16" s="14"/>
      <c r="E16" s="194" t="s">
        <v>18</v>
      </c>
      <c r="F16" s="194"/>
      <c r="G16" s="194"/>
      <c r="H16" s="15">
        <f>H13-H14-H15</f>
        <v>-250.7</v>
      </c>
      <c r="I16" s="15">
        <f>I13-I14-I15</f>
        <v>240.7</v>
      </c>
      <c r="J16" s="15">
        <f>J13-J14-J15</f>
        <v>-10</v>
      </c>
    </row>
    <row r="17" spans="1:10" ht="12.95" customHeight="1">
      <c r="A17" s="16" t="s">
        <v>19</v>
      </c>
      <c r="B17" s="17"/>
      <c r="C17" s="18"/>
      <c r="D17" s="18"/>
      <c r="E17" s="19"/>
      <c r="F17" s="17"/>
      <c r="G17" s="17"/>
      <c r="H17" s="20"/>
      <c r="I17" s="20"/>
      <c r="J17" s="21"/>
    </row>
    <row r="18" spans="1:14" s="52" customFormat="1" ht="12.95" customHeight="1">
      <c r="A18" s="200" t="s">
        <v>13</v>
      </c>
      <c r="B18" s="113" t="s">
        <v>40</v>
      </c>
      <c r="C18" s="95"/>
      <c r="D18" s="95"/>
      <c r="E18" s="114" t="s">
        <v>57</v>
      </c>
      <c r="F18" s="114" t="s">
        <v>58</v>
      </c>
      <c r="G18" s="114" t="s">
        <v>59</v>
      </c>
      <c r="H18" s="116">
        <v>41.8</v>
      </c>
      <c r="I18" s="117">
        <v>-17</v>
      </c>
      <c r="J18" s="118">
        <f>H18+I18</f>
        <v>24.799999999999997</v>
      </c>
      <c r="K18" s="90"/>
      <c r="L18" s="90"/>
      <c r="M18" s="90"/>
      <c r="N18" s="90"/>
    </row>
    <row r="19" spans="1:14" s="52" customFormat="1" ht="12.95" customHeight="1">
      <c r="A19" s="200"/>
      <c r="B19" s="113" t="s">
        <v>41</v>
      </c>
      <c r="C19" s="101"/>
      <c r="D19" s="95"/>
      <c r="E19" s="114" t="s">
        <v>60</v>
      </c>
      <c r="F19" s="114" t="s">
        <v>58</v>
      </c>
      <c r="G19" s="114" t="s">
        <v>59</v>
      </c>
      <c r="H19" s="116">
        <v>8405.92</v>
      </c>
      <c r="I19" s="117">
        <v>-201</v>
      </c>
      <c r="J19" s="118">
        <f aca="true" t="shared" si="5" ref="J19:J37">H19+I19</f>
        <v>8204.92</v>
      </c>
      <c r="K19" s="90"/>
      <c r="L19" s="90"/>
      <c r="M19" s="90"/>
      <c r="N19" s="90"/>
    </row>
    <row r="20" spans="1:14" s="52" customFormat="1" ht="12.95" customHeight="1">
      <c r="A20" s="200"/>
      <c r="B20" s="113" t="s">
        <v>42</v>
      </c>
      <c r="C20" s="42"/>
      <c r="D20" s="80"/>
      <c r="E20" s="114" t="s">
        <v>60</v>
      </c>
      <c r="F20" s="114" t="s">
        <v>61</v>
      </c>
      <c r="G20" s="114" t="s">
        <v>59</v>
      </c>
      <c r="H20" s="116">
        <v>1257.2</v>
      </c>
      <c r="I20" s="117">
        <v>-50</v>
      </c>
      <c r="J20" s="118">
        <f t="shared" si="5"/>
        <v>1207.2</v>
      </c>
      <c r="K20" s="90"/>
      <c r="L20" s="90"/>
      <c r="M20" s="90"/>
      <c r="N20" s="90"/>
    </row>
    <row r="21" spans="1:11" ht="12.95" customHeight="1">
      <c r="A21" s="200"/>
      <c r="B21" s="113" t="s">
        <v>43</v>
      </c>
      <c r="C21" s="82"/>
      <c r="D21" s="83"/>
      <c r="E21" s="114" t="s">
        <v>62</v>
      </c>
      <c r="F21" s="114" t="s">
        <v>61</v>
      </c>
      <c r="G21" s="114" t="s">
        <v>59</v>
      </c>
      <c r="H21" s="118">
        <v>2678.7</v>
      </c>
      <c r="I21" s="117">
        <v>-250</v>
      </c>
      <c r="J21" s="118">
        <f t="shared" si="5"/>
        <v>2428.7</v>
      </c>
      <c r="K21" s="93"/>
    </row>
    <row r="22" spans="1:14" s="52" customFormat="1" ht="12.95" customHeight="1">
      <c r="A22" s="200"/>
      <c r="B22" s="113" t="s">
        <v>44</v>
      </c>
      <c r="C22" s="102"/>
      <c r="D22" s="102"/>
      <c r="E22" s="114" t="s">
        <v>63</v>
      </c>
      <c r="F22" s="114" t="s">
        <v>61</v>
      </c>
      <c r="G22" s="114" t="s">
        <v>59</v>
      </c>
      <c r="H22" s="118">
        <v>1253.74</v>
      </c>
      <c r="I22" s="117">
        <v>200</v>
      </c>
      <c r="J22" s="118">
        <f t="shared" si="5"/>
        <v>1453.74</v>
      </c>
      <c r="K22" s="90"/>
      <c r="L22" s="90"/>
      <c r="M22" s="90"/>
      <c r="N22" s="90"/>
    </row>
    <row r="23" spans="1:14" s="51" customFormat="1" ht="12.95" customHeight="1">
      <c r="A23" s="200"/>
      <c r="B23" s="113" t="s">
        <v>45</v>
      </c>
      <c r="C23" s="102"/>
      <c r="D23" s="102"/>
      <c r="E23" s="114" t="s">
        <v>64</v>
      </c>
      <c r="F23" s="114" t="s">
        <v>58</v>
      </c>
      <c r="G23" s="114" t="s">
        <v>59</v>
      </c>
      <c r="H23" s="118">
        <v>65</v>
      </c>
      <c r="I23" s="117">
        <v>-65</v>
      </c>
      <c r="J23" s="118">
        <f t="shared" si="5"/>
        <v>0</v>
      </c>
      <c r="K23" s="70"/>
      <c r="L23" s="71"/>
      <c r="M23" s="70"/>
      <c r="N23" s="70"/>
    </row>
    <row r="24" spans="1:14" s="51" customFormat="1" ht="12.95" customHeight="1">
      <c r="A24" s="200"/>
      <c r="B24" s="113" t="s">
        <v>46</v>
      </c>
      <c r="C24" s="102"/>
      <c r="D24" s="102"/>
      <c r="E24" s="114" t="s">
        <v>64</v>
      </c>
      <c r="F24" s="114" t="s">
        <v>61</v>
      </c>
      <c r="G24" s="114" t="s">
        <v>59</v>
      </c>
      <c r="H24" s="118">
        <v>1130.45</v>
      </c>
      <c r="I24" s="117">
        <v>65</v>
      </c>
      <c r="J24" s="118">
        <f t="shared" si="5"/>
        <v>1195.45</v>
      </c>
      <c r="K24" s="70"/>
      <c r="L24" s="71"/>
      <c r="M24" s="70"/>
      <c r="N24" s="70"/>
    </row>
    <row r="25" spans="1:14" s="51" customFormat="1" ht="12.95" customHeight="1">
      <c r="A25" s="200"/>
      <c r="B25" s="113" t="s">
        <v>47</v>
      </c>
      <c r="C25" s="102"/>
      <c r="D25" s="102"/>
      <c r="E25" s="114" t="s">
        <v>65</v>
      </c>
      <c r="F25" s="114" t="s">
        <v>58</v>
      </c>
      <c r="G25" s="114" t="s">
        <v>59</v>
      </c>
      <c r="H25" s="118">
        <v>584.2</v>
      </c>
      <c r="I25" s="117">
        <v>100</v>
      </c>
      <c r="J25" s="118">
        <f t="shared" si="5"/>
        <v>684.2</v>
      </c>
      <c r="K25" s="70"/>
      <c r="L25" s="71"/>
      <c r="M25" s="70"/>
      <c r="N25" s="70"/>
    </row>
    <row r="26" spans="1:14" s="51" customFormat="1" ht="12.95" customHeight="1">
      <c r="A26" s="200"/>
      <c r="B26" s="119" t="s">
        <v>159</v>
      </c>
      <c r="C26" s="84" t="s">
        <v>75</v>
      </c>
      <c r="D26" s="84"/>
      <c r="E26" s="120" t="s">
        <v>66</v>
      </c>
      <c r="F26" s="120" t="s">
        <v>67</v>
      </c>
      <c r="G26" s="120" t="s">
        <v>59</v>
      </c>
      <c r="H26" s="121">
        <v>0</v>
      </c>
      <c r="I26" s="122">
        <v>8</v>
      </c>
      <c r="J26" s="121">
        <f t="shared" si="5"/>
        <v>8</v>
      </c>
      <c r="K26" s="70"/>
      <c r="L26" s="71"/>
      <c r="M26" s="70"/>
      <c r="N26" s="70"/>
    </row>
    <row r="27" spans="1:14" s="51" customFormat="1" ht="12.95" customHeight="1">
      <c r="A27" s="200"/>
      <c r="B27" s="115" t="s">
        <v>48</v>
      </c>
      <c r="C27" s="102"/>
      <c r="D27" s="102"/>
      <c r="E27" s="114" t="s">
        <v>66</v>
      </c>
      <c r="F27" s="114" t="s">
        <v>68</v>
      </c>
      <c r="G27" s="114" t="s">
        <v>59</v>
      </c>
      <c r="H27" s="118">
        <v>222.64</v>
      </c>
      <c r="I27" s="117">
        <v>-60</v>
      </c>
      <c r="J27" s="118">
        <f t="shared" si="5"/>
        <v>162.64</v>
      </c>
      <c r="K27" s="70"/>
      <c r="L27" s="71"/>
      <c r="M27" s="70"/>
      <c r="N27" s="70"/>
    </row>
    <row r="28" spans="1:14" s="51" customFormat="1" ht="12.95" customHeight="1">
      <c r="A28" s="200"/>
      <c r="B28" s="115" t="s">
        <v>49</v>
      </c>
      <c r="C28" s="102"/>
      <c r="D28" s="111"/>
      <c r="E28" s="114" t="s">
        <v>66</v>
      </c>
      <c r="F28" s="114" t="s">
        <v>58</v>
      </c>
      <c r="G28" s="114" t="s">
        <v>59</v>
      </c>
      <c r="H28" s="118">
        <v>1004.3</v>
      </c>
      <c r="I28" s="117">
        <v>30</v>
      </c>
      <c r="J28" s="118">
        <f t="shared" si="5"/>
        <v>1034.3</v>
      </c>
      <c r="K28" s="70"/>
      <c r="L28" s="71"/>
      <c r="M28" s="70"/>
      <c r="N28" s="70"/>
    </row>
    <row r="29" spans="1:14" s="51" customFormat="1" ht="12.95" customHeight="1">
      <c r="A29" s="200"/>
      <c r="B29" s="115" t="s">
        <v>50</v>
      </c>
      <c r="C29" s="102"/>
      <c r="D29" s="111"/>
      <c r="E29" s="114" t="s">
        <v>66</v>
      </c>
      <c r="F29" s="114" t="s">
        <v>61</v>
      </c>
      <c r="G29" s="114" t="s">
        <v>59</v>
      </c>
      <c r="H29" s="118">
        <v>207.05</v>
      </c>
      <c r="I29" s="117">
        <v>40</v>
      </c>
      <c r="J29" s="118">
        <f t="shared" si="5"/>
        <v>247.05</v>
      </c>
      <c r="K29" s="70"/>
      <c r="L29" s="71"/>
      <c r="M29" s="70"/>
      <c r="N29" s="70"/>
    </row>
    <row r="30" spans="1:14" s="51" customFormat="1" ht="12.95" customHeight="1">
      <c r="A30" s="200"/>
      <c r="B30" s="113" t="s">
        <v>51</v>
      </c>
      <c r="C30" s="102"/>
      <c r="D30" s="111"/>
      <c r="E30" s="114" t="s">
        <v>69</v>
      </c>
      <c r="F30" s="114" t="s">
        <v>58</v>
      </c>
      <c r="G30" s="114" t="s">
        <v>59</v>
      </c>
      <c r="H30" s="118">
        <v>150.52</v>
      </c>
      <c r="I30" s="117">
        <v>40</v>
      </c>
      <c r="J30" s="118">
        <f t="shared" si="5"/>
        <v>190.52</v>
      </c>
      <c r="K30" s="70"/>
      <c r="L30" s="71"/>
      <c r="M30" s="70"/>
      <c r="N30" s="70"/>
    </row>
    <row r="31" spans="1:14" s="51" customFormat="1" ht="12.95" customHeight="1">
      <c r="A31" s="200"/>
      <c r="B31" s="113" t="s">
        <v>52</v>
      </c>
      <c r="C31" s="102"/>
      <c r="D31" s="111"/>
      <c r="E31" s="114" t="s">
        <v>70</v>
      </c>
      <c r="F31" s="114" t="s">
        <v>58</v>
      </c>
      <c r="G31" s="114" t="s">
        <v>59</v>
      </c>
      <c r="H31" s="118">
        <v>614.08</v>
      </c>
      <c r="I31" s="117">
        <v>150</v>
      </c>
      <c r="J31" s="118">
        <f t="shared" si="5"/>
        <v>764.08</v>
      </c>
      <c r="K31" s="70"/>
      <c r="L31" s="71"/>
      <c r="M31" s="70"/>
      <c r="N31" s="70"/>
    </row>
    <row r="32" spans="1:14" s="51" customFormat="1" ht="12.95" customHeight="1">
      <c r="A32" s="200"/>
      <c r="B32" s="113" t="s">
        <v>53</v>
      </c>
      <c r="C32" s="102"/>
      <c r="D32" s="111"/>
      <c r="E32" s="114" t="s">
        <v>71</v>
      </c>
      <c r="F32" s="114" t="s">
        <v>58</v>
      </c>
      <c r="G32" s="114" t="s">
        <v>59</v>
      </c>
      <c r="H32" s="118">
        <v>14066.69</v>
      </c>
      <c r="I32" s="117">
        <v>200</v>
      </c>
      <c r="J32" s="118">
        <f t="shared" si="5"/>
        <v>14266.69</v>
      </c>
      <c r="K32" s="70"/>
      <c r="L32" s="71"/>
      <c r="M32" s="70"/>
      <c r="N32" s="70"/>
    </row>
    <row r="33" spans="1:14" s="51" customFormat="1" ht="12.95" customHeight="1">
      <c r="A33" s="200"/>
      <c r="B33" s="113" t="s">
        <v>54</v>
      </c>
      <c r="C33" s="102"/>
      <c r="D33" s="111"/>
      <c r="E33" s="114" t="s">
        <v>72</v>
      </c>
      <c r="F33" s="114" t="s">
        <v>58</v>
      </c>
      <c r="G33" s="114" t="s">
        <v>59</v>
      </c>
      <c r="H33" s="118">
        <v>933</v>
      </c>
      <c r="I33" s="117">
        <v>80</v>
      </c>
      <c r="J33" s="118">
        <f t="shared" si="5"/>
        <v>1013</v>
      </c>
      <c r="K33" s="70"/>
      <c r="L33" s="71"/>
      <c r="M33" s="70"/>
      <c r="N33" s="70"/>
    </row>
    <row r="34" spans="1:14" s="51" customFormat="1" ht="12.95" customHeight="1">
      <c r="A34" s="200"/>
      <c r="B34" s="113" t="s">
        <v>55</v>
      </c>
      <c r="C34" s="102"/>
      <c r="D34" s="111"/>
      <c r="E34" s="114" t="s">
        <v>73</v>
      </c>
      <c r="F34" s="114" t="s">
        <v>58</v>
      </c>
      <c r="G34" s="114" t="s">
        <v>59</v>
      </c>
      <c r="H34" s="118">
        <v>6275.07</v>
      </c>
      <c r="I34" s="117">
        <v>-200</v>
      </c>
      <c r="J34" s="118">
        <f t="shared" si="5"/>
        <v>6075.07</v>
      </c>
      <c r="K34" s="70"/>
      <c r="L34" s="71"/>
      <c r="M34" s="70"/>
      <c r="N34" s="70"/>
    </row>
    <row r="35" spans="1:14" s="51" customFormat="1" ht="12.95" customHeight="1">
      <c r="A35" s="200"/>
      <c r="B35" s="113" t="s">
        <v>56</v>
      </c>
      <c r="C35" s="102"/>
      <c r="D35" s="111"/>
      <c r="E35" s="114" t="s">
        <v>74</v>
      </c>
      <c r="F35" s="114" t="s">
        <v>58</v>
      </c>
      <c r="G35" s="114" t="s">
        <v>59</v>
      </c>
      <c r="H35" s="118">
        <v>1346.6</v>
      </c>
      <c r="I35" s="117">
        <v>-70</v>
      </c>
      <c r="J35" s="118">
        <f t="shared" si="5"/>
        <v>1276.6</v>
      </c>
      <c r="K35" s="70"/>
      <c r="L35" s="71"/>
      <c r="M35" s="70"/>
      <c r="N35" s="70"/>
    </row>
    <row r="36" spans="1:14" s="51" customFormat="1" ht="12.95" customHeight="1">
      <c r="A36" s="200" t="s">
        <v>14</v>
      </c>
      <c r="B36" s="113" t="s">
        <v>254</v>
      </c>
      <c r="C36" s="102"/>
      <c r="D36" s="112"/>
      <c r="E36" s="114" t="s">
        <v>76</v>
      </c>
      <c r="F36" s="114" t="s">
        <v>78</v>
      </c>
      <c r="G36" s="114"/>
      <c r="H36" s="118">
        <v>30</v>
      </c>
      <c r="I36" s="117">
        <v>-5</v>
      </c>
      <c r="J36" s="118">
        <f t="shared" si="5"/>
        <v>25</v>
      </c>
      <c r="K36" s="70"/>
      <c r="L36" s="71"/>
      <c r="M36" s="70"/>
      <c r="N36" s="70"/>
    </row>
    <row r="37" spans="1:14" s="51" customFormat="1" ht="12.95" customHeight="1">
      <c r="A37" s="200"/>
      <c r="B37" s="113" t="s">
        <v>255</v>
      </c>
      <c r="C37" s="102"/>
      <c r="D37" s="112"/>
      <c r="E37" s="114" t="s">
        <v>77</v>
      </c>
      <c r="F37" s="114" t="s">
        <v>78</v>
      </c>
      <c r="G37" s="114"/>
      <c r="H37" s="118">
        <v>50</v>
      </c>
      <c r="I37" s="117">
        <v>5</v>
      </c>
      <c r="J37" s="118">
        <f t="shared" si="5"/>
        <v>55</v>
      </c>
      <c r="K37" s="70"/>
      <c r="L37" s="71"/>
      <c r="M37" s="70"/>
      <c r="N37" s="70"/>
    </row>
    <row r="38" spans="1:14" s="51" customFormat="1" ht="12.95" customHeight="1">
      <c r="A38" s="200" t="s">
        <v>35</v>
      </c>
      <c r="B38" s="96" t="s">
        <v>79</v>
      </c>
      <c r="C38" s="102"/>
      <c r="D38" s="103"/>
      <c r="E38" s="103">
        <v>6112</v>
      </c>
      <c r="F38" s="103">
        <v>5019</v>
      </c>
      <c r="G38" s="81"/>
      <c r="H38" s="97">
        <v>93</v>
      </c>
      <c r="I38" s="79">
        <v>-5</v>
      </c>
      <c r="J38" s="64">
        <f aca="true" t="shared" si="6" ref="J38:J63">H38+I38</f>
        <v>88</v>
      </c>
      <c r="K38" s="70"/>
      <c r="L38" s="71"/>
      <c r="M38" s="70"/>
      <c r="N38" s="70"/>
    </row>
    <row r="39" spans="1:14" s="51" customFormat="1" ht="12.95" customHeight="1">
      <c r="A39" s="200"/>
      <c r="B39" s="96" t="s">
        <v>80</v>
      </c>
      <c r="C39" s="102"/>
      <c r="D39" s="103"/>
      <c r="E39" s="103">
        <v>6112</v>
      </c>
      <c r="F39" s="103">
        <v>5039</v>
      </c>
      <c r="G39" s="81"/>
      <c r="H39" s="97">
        <v>7</v>
      </c>
      <c r="I39" s="79">
        <v>5</v>
      </c>
      <c r="J39" s="64">
        <f t="shared" si="6"/>
        <v>12</v>
      </c>
      <c r="K39" s="70"/>
      <c r="L39" s="71"/>
      <c r="M39" s="70"/>
      <c r="N39" s="70"/>
    </row>
    <row r="40" spans="1:14" s="51" customFormat="1" ht="12.95" customHeight="1">
      <c r="A40" s="201" t="s">
        <v>86</v>
      </c>
      <c r="B40" s="96" t="s">
        <v>95</v>
      </c>
      <c r="C40" s="102"/>
      <c r="D40" s="123"/>
      <c r="E40" s="123">
        <v>3639</v>
      </c>
      <c r="F40" s="123">
        <v>5901</v>
      </c>
      <c r="G40" s="81"/>
      <c r="H40" s="97">
        <v>100</v>
      </c>
      <c r="I40" s="79">
        <v>-40</v>
      </c>
      <c r="J40" s="64">
        <f t="shared" si="6"/>
        <v>60</v>
      </c>
      <c r="K40" s="70"/>
      <c r="L40" s="71"/>
      <c r="M40" s="70"/>
      <c r="N40" s="70"/>
    </row>
    <row r="41" spans="1:14" s="51" customFormat="1" ht="12.95" customHeight="1">
      <c r="A41" s="202"/>
      <c r="B41" s="96" t="s">
        <v>97</v>
      </c>
      <c r="C41" s="102"/>
      <c r="D41" s="123"/>
      <c r="E41" s="123">
        <v>3632</v>
      </c>
      <c r="F41" s="123">
        <v>5811</v>
      </c>
      <c r="G41" s="81"/>
      <c r="H41" s="97">
        <v>100</v>
      </c>
      <c r="I41" s="79">
        <v>40</v>
      </c>
      <c r="J41" s="64">
        <f t="shared" si="6"/>
        <v>140</v>
      </c>
      <c r="K41" s="70"/>
      <c r="L41" s="71"/>
      <c r="M41" s="70"/>
      <c r="N41" s="70"/>
    </row>
    <row r="42" spans="1:14" s="51" customFormat="1" ht="12.95" customHeight="1">
      <c r="A42" s="200" t="s">
        <v>87</v>
      </c>
      <c r="B42" s="96" t="s">
        <v>93</v>
      </c>
      <c r="C42" s="102"/>
      <c r="D42" s="123"/>
      <c r="E42" s="123">
        <v>6171</v>
      </c>
      <c r="F42" s="123">
        <v>5499</v>
      </c>
      <c r="G42" s="81" t="s">
        <v>94</v>
      </c>
      <c r="H42" s="97">
        <v>1500</v>
      </c>
      <c r="I42" s="79">
        <v>-52</v>
      </c>
      <c r="J42" s="64">
        <f t="shared" si="6"/>
        <v>1448</v>
      </c>
      <c r="K42" s="70"/>
      <c r="L42" s="71"/>
      <c r="M42" s="70"/>
      <c r="N42" s="70"/>
    </row>
    <row r="43" spans="1:14" s="51" customFormat="1" ht="12.95" customHeight="1">
      <c r="A43" s="200"/>
      <c r="B43" s="96" t="s">
        <v>92</v>
      </c>
      <c r="C43" s="102"/>
      <c r="D43" s="123"/>
      <c r="E43" s="123">
        <v>5311</v>
      </c>
      <c r="F43" s="123">
        <v>5499</v>
      </c>
      <c r="G43" s="81" t="s">
        <v>94</v>
      </c>
      <c r="H43" s="97">
        <v>150</v>
      </c>
      <c r="I43" s="79">
        <v>52</v>
      </c>
      <c r="J43" s="64">
        <f t="shared" si="6"/>
        <v>202</v>
      </c>
      <c r="K43" s="70"/>
      <c r="L43" s="71"/>
      <c r="M43" s="70"/>
      <c r="N43" s="70"/>
    </row>
    <row r="44" spans="1:14" s="51" customFormat="1" ht="12.95" customHeight="1">
      <c r="A44" s="200" t="s">
        <v>88</v>
      </c>
      <c r="B44" s="96" t="s">
        <v>89</v>
      </c>
      <c r="C44" s="102"/>
      <c r="D44" s="123"/>
      <c r="E44" s="123">
        <v>3113</v>
      </c>
      <c r="F44" s="123">
        <v>5421</v>
      </c>
      <c r="G44" s="81" t="s">
        <v>90</v>
      </c>
      <c r="H44" s="97">
        <v>33</v>
      </c>
      <c r="I44" s="79">
        <v>5</v>
      </c>
      <c r="J44" s="64">
        <f t="shared" si="6"/>
        <v>38</v>
      </c>
      <c r="K44" s="70"/>
      <c r="L44" s="71"/>
      <c r="M44" s="70"/>
      <c r="N44" s="70"/>
    </row>
    <row r="45" spans="1:14" s="51" customFormat="1" ht="12.95" customHeight="1">
      <c r="A45" s="200"/>
      <c r="B45" s="96" t="s">
        <v>91</v>
      </c>
      <c r="C45" s="102"/>
      <c r="D45" s="123"/>
      <c r="E45" s="123">
        <v>3111</v>
      </c>
      <c r="F45" s="123">
        <v>5421</v>
      </c>
      <c r="G45" s="81" t="s">
        <v>90</v>
      </c>
      <c r="H45" s="97">
        <v>10</v>
      </c>
      <c r="I45" s="79">
        <v>-5</v>
      </c>
      <c r="J45" s="64">
        <f t="shared" si="6"/>
        <v>5</v>
      </c>
      <c r="K45" s="70"/>
      <c r="L45" s="71"/>
      <c r="M45" s="70"/>
      <c r="N45" s="70"/>
    </row>
    <row r="46" spans="1:14" s="51" customFormat="1" ht="12.95" customHeight="1">
      <c r="A46" s="201" t="s">
        <v>96</v>
      </c>
      <c r="B46" s="96" t="s">
        <v>98</v>
      </c>
      <c r="C46" s="102"/>
      <c r="D46" s="125"/>
      <c r="E46" s="125">
        <v>6171</v>
      </c>
      <c r="F46" s="125">
        <v>5166</v>
      </c>
      <c r="G46" s="81" t="s">
        <v>100</v>
      </c>
      <c r="H46" s="97">
        <v>1500</v>
      </c>
      <c r="I46" s="79">
        <v>160</v>
      </c>
      <c r="J46" s="64">
        <f t="shared" si="6"/>
        <v>1660</v>
      </c>
      <c r="K46" s="70"/>
      <c r="L46" s="71"/>
      <c r="M46" s="70"/>
      <c r="N46" s="70"/>
    </row>
    <row r="47" spans="1:14" s="51" customFormat="1" ht="12.95" customHeight="1">
      <c r="A47" s="202"/>
      <c r="B47" s="96" t="s">
        <v>99</v>
      </c>
      <c r="C47" s="102"/>
      <c r="D47" s="125"/>
      <c r="E47" s="125">
        <v>6171</v>
      </c>
      <c r="F47" s="125">
        <v>5169</v>
      </c>
      <c r="G47" s="81" t="s">
        <v>100</v>
      </c>
      <c r="H47" s="97">
        <v>500</v>
      </c>
      <c r="I47" s="79">
        <v>-500</v>
      </c>
      <c r="J47" s="64">
        <f t="shared" si="6"/>
        <v>0</v>
      </c>
      <c r="K47" s="70" t="s">
        <v>102</v>
      </c>
      <c r="L47" s="71"/>
      <c r="M47" s="70"/>
      <c r="N47" s="70"/>
    </row>
    <row r="48" spans="1:14" s="51" customFormat="1" ht="12.95" customHeight="1">
      <c r="A48" s="200" t="s">
        <v>101</v>
      </c>
      <c r="B48" s="96" t="s">
        <v>84</v>
      </c>
      <c r="C48" s="102"/>
      <c r="D48" s="103"/>
      <c r="E48" s="103">
        <v>6171</v>
      </c>
      <c r="F48" s="103">
        <v>5362</v>
      </c>
      <c r="G48" s="81" t="s">
        <v>85</v>
      </c>
      <c r="H48" s="97">
        <v>1715.82</v>
      </c>
      <c r="I48" s="79">
        <v>234.7</v>
      </c>
      <c r="J48" s="64">
        <f t="shared" si="6"/>
        <v>1950.52</v>
      </c>
      <c r="K48" s="70" t="s">
        <v>171</v>
      </c>
      <c r="L48" s="71"/>
      <c r="M48" s="70"/>
      <c r="N48" s="70"/>
    </row>
    <row r="49" spans="1:14" s="51" customFormat="1" ht="12.95" customHeight="1">
      <c r="A49" s="200"/>
      <c r="B49" s="96" t="s">
        <v>84</v>
      </c>
      <c r="C49" s="102"/>
      <c r="D49" s="103"/>
      <c r="E49" s="103">
        <v>6399</v>
      </c>
      <c r="F49" s="103">
        <v>5363</v>
      </c>
      <c r="G49" s="81" t="s">
        <v>85</v>
      </c>
      <c r="H49" s="97">
        <v>0</v>
      </c>
      <c r="I49" s="79">
        <v>6</v>
      </c>
      <c r="J49" s="64">
        <f t="shared" si="6"/>
        <v>6</v>
      </c>
      <c r="K49" s="70"/>
      <c r="L49" s="71"/>
      <c r="M49" s="70"/>
      <c r="N49" s="70"/>
    </row>
    <row r="50" spans="1:14" s="51" customFormat="1" ht="12.95" customHeight="1">
      <c r="A50" s="200" t="s">
        <v>110</v>
      </c>
      <c r="B50" s="96" t="s">
        <v>113</v>
      </c>
      <c r="C50" s="102"/>
      <c r="D50" s="126"/>
      <c r="E50" s="126">
        <v>3412</v>
      </c>
      <c r="F50" s="126">
        <v>5154</v>
      </c>
      <c r="G50" s="81" t="s">
        <v>106</v>
      </c>
      <c r="H50" s="97">
        <v>345</v>
      </c>
      <c r="I50" s="79">
        <v>-100</v>
      </c>
      <c r="J50" s="64">
        <f t="shared" si="6"/>
        <v>245</v>
      </c>
      <c r="K50" s="70"/>
      <c r="L50" s="71"/>
      <c r="M50" s="70"/>
      <c r="N50" s="70"/>
    </row>
    <row r="51" spans="1:14" s="51" customFormat="1" ht="12.95" customHeight="1">
      <c r="A51" s="200"/>
      <c r="B51" s="96" t="s">
        <v>114</v>
      </c>
      <c r="C51" s="102"/>
      <c r="D51" s="126"/>
      <c r="E51" s="126">
        <v>3412</v>
      </c>
      <c r="F51" s="126">
        <v>5152</v>
      </c>
      <c r="G51" s="81" t="s">
        <v>106</v>
      </c>
      <c r="H51" s="97">
        <v>305</v>
      </c>
      <c r="I51" s="79">
        <v>85</v>
      </c>
      <c r="J51" s="64">
        <f t="shared" si="6"/>
        <v>390</v>
      </c>
      <c r="K51" s="70"/>
      <c r="L51" s="71"/>
      <c r="M51" s="70"/>
      <c r="N51" s="70"/>
    </row>
    <row r="52" spans="1:14" s="51" customFormat="1" ht="12.95" customHeight="1">
      <c r="A52" s="200"/>
      <c r="B52" s="96" t="s">
        <v>115</v>
      </c>
      <c r="C52" s="102"/>
      <c r="D52" s="126"/>
      <c r="E52" s="126">
        <v>3412</v>
      </c>
      <c r="F52" s="126">
        <v>5169</v>
      </c>
      <c r="G52" s="81" t="s">
        <v>106</v>
      </c>
      <c r="H52" s="97">
        <v>2510</v>
      </c>
      <c r="I52" s="79">
        <v>15</v>
      </c>
      <c r="J52" s="64">
        <f t="shared" si="6"/>
        <v>2525</v>
      </c>
      <c r="K52" s="70"/>
      <c r="L52" s="71"/>
      <c r="M52" s="70"/>
      <c r="N52" s="70"/>
    </row>
    <row r="53" spans="1:14" s="51" customFormat="1" ht="12.95" customHeight="1">
      <c r="A53" s="200" t="s">
        <v>111</v>
      </c>
      <c r="B53" s="96" t="s">
        <v>116</v>
      </c>
      <c r="C53" s="102"/>
      <c r="D53" s="126"/>
      <c r="E53" s="126">
        <v>3412</v>
      </c>
      <c r="F53" s="126">
        <v>5154</v>
      </c>
      <c r="G53" s="81" t="s">
        <v>107</v>
      </c>
      <c r="H53" s="97">
        <v>400</v>
      </c>
      <c r="I53" s="79">
        <v>-55</v>
      </c>
      <c r="J53" s="64">
        <f t="shared" si="6"/>
        <v>345</v>
      </c>
      <c r="K53" s="70"/>
      <c r="L53" s="71"/>
      <c r="M53" s="70"/>
      <c r="N53" s="70"/>
    </row>
    <row r="54" spans="1:14" s="51" customFormat="1" ht="12.95" customHeight="1">
      <c r="A54" s="200"/>
      <c r="B54" s="96" t="s">
        <v>117</v>
      </c>
      <c r="C54" s="102"/>
      <c r="D54" s="126"/>
      <c r="E54" s="126">
        <v>3429</v>
      </c>
      <c r="F54" s="126">
        <v>5137</v>
      </c>
      <c r="G54" s="81" t="s">
        <v>108</v>
      </c>
      <c r="H54" s="97">
        <v>30</v>
      </c>
      <c r="I54" s="79">
        <v>15</v>
      </c>
      <c r="J54" s="64">
        <f t="shared" si="6"/>
        <v>45</v>
      </c>
      <c r="K54" s="70"/>
      <c r="L54" s="71"/>
      <c r="M54" s="70"/>
      <c r="N54" s="70"/>
    </row>
    <row r="55" spans="1:14" s="51" customFormat="1" ht="12.95" customHeight="1">
      <c r="A55" s="200"/>
      <c r="B55" s="96" t="s">
        <v>118</v>
      </c>
      <c r="C55" s="102"/>
      <c r="D55" s="126"/>
      <c r="E55" s="126">
        <v>3429</v>
      </c>
      <c r="F55" s="126">
        <v>5154</v>
      </c>
      <c r="G55" s="81" t="s">
        <v>108</v>
      </c>
      <c r="H55" s="97">
        <v>205</v>
      </c>
      <c r="I55" s="79">
        <v>25</v>
      </c>
      <c r="J55" s="64">
        <f t="shared" si="6"/>
        <v>230</v>
      </c>
      <c r="K55" s="70"/>
      <c r="L55" s="71"/>
      <c r="M55" s="70"/>
      <c r="N55" s="70"/>
    </row>
    <row r="56" spans="1:14" s="51" customFormat="1" ht="12.95" customHeight="1">
      <c r="A56" s="200"/>
      <c r="B56" s="96" t="s">
        <v>119</v>
      </c>
      <c r="C56" s="102"/>
      <c r="D56" s="126"/>
      <c r="E56" s="126">
        <v>3412</v>
      </c>
      <c r="F56" s="126">
        <v>5169</v>
      </c>
      <c r="G56" s="81" t="s">
        <v>109</v>
      </c>
      <c r="H56" s="97">
        <v>2155</v>
      </c>
      <c r="I56" s="79">
        <v>15</v>
      </c>
      <c r="J56" s="64">
        <f t="shared" si="6"/>
        <v>2170</v>
      </c>
      <c r="K56" s="70"/>
      <c r="L56" s="71"/>
      <c r="M56" s="70"/>
      <c r="N56" s="70"/>
    </row>
    <row r="57" spans="1:14" s="51" customFormat="1" ht="12.95" customHeight="1">
      <c r="A57" s="126" t="s">
        <v>112</v>
      </c>
      <c r="B57" s="96" t="s">
        <v>120</v>
      </c>
      <c r="C57" s="102"/>
      <c r="D57" s="126"/>
      <c r="E57" s="126">
        <v>3429</v>
      </c>
      <c r="F57" s="126">
        <v>5171</v>
      </c>
      <c r="G57" s="81" t="s">
        <v>108</v>
      </c>
      <c r="H57" s="97">
        <v>2250</v>
      </c>
      <c r="I57" s="79">
        <v>278.3</v>
      </c>
      <c r="J57" s="64">
        <f t="shared" si="6"/>
        <v>2528.3</v>
      </c>
      <c r="K57" s="70"/>
      <c r="L57" s="71"/>
      <c r="M57" s="70"/>
      <c r="N57" s="70"/>
    </row>
    <row r="58" spans="1:14" s="51" customFormat="1" ht="12.95" customHeight="1">
      <c r="A58" s="200" t="s">
        <v>124</v>
      </c>
      <c r="B58" s="82" t="s">
        <v>126</v>
      </c>
      <c r="C58" s="102"/>
      <c r="D58" s="127">
        <v>144513021</v>
      </c>
      <c r="E58" s="105">
        <v>4359</v>
      </c>
      <c r="F58" s="128">
        <v>5424</v>
      </c>
      <c r="G58" s="41" t="s">
        <v>121</v>
      </c>
      <c r="H58" s="54">
        <v>26.2</v>
      </c>
      <c r="I58" s="55">
        <v>8</v>
      </c>
      <c r="J58" s="78">
        <f t="shared" si="6"/>
        <v>34.2</v>
      </c>
      <c r="K58" s="70"/>
      <c r="L58" s="71"/>
      <c r="M58" s="70"/>
      <c r="N58" s="70"/>
    </row>
    <row r="59" spans="1:14" s="51" customFormat="1" ht="12.95" customHeight="1">
      <c r="A59" s="200"/>
      <c r="B59" s="82" t="s">
        <v>127</v>
      </c>
      <c r="C59" s="102"/>
      <c r="D59" s="127">
        <v>144113021</v>
      </c>
      <c r="E59" s="105">
        <v>4359</v>
      </c>
      <c r="F59" s="128">
        <v>5152</v>
      </c>
      <c r="G59" s="41" t="s">
        <v>121</v>
      </c>
      <c r="H59" s="54">
        <v>40</v>
      </c>
      <c r="I59" s="55">
        <v>-8</v>
      </c>
      <c r="J59" s="78">
        <f t="shared" si="6"/>
        <v>32</v>
      </c>
      <c r="K59" s="70"/>
      <c r="L59" s="71"/>
      <c r="M59" s="70"/>
      <c r="N59" s="70"/>
    </row>
    <row r="60" spans="1:14" s="51" customFormat="1" ht="12.95" customHeight="1">
      <c r="A60" s="200" t="s">
        <v>125</v>
      </c>
      <c r="B60" s="129" t="s">
        <v>128</v>
      </c>
      <c r="C60" s="102"/>
      <c r="D60" s="81" t="s">
        <v>123</v>
      </c>
      <c r="E60" s="105">
        <v>6171</v>
      </c>
      <c r="F60" s="128">
        <v>5021</v>
      </c>
      <c r="G60" s="41" t="s">
        <v>122</v>
      </c>
      <c r="H60" s="54">
        <v>265</v>
      </c>
      <c r="I60" s="55">
        <v>-265</v>
      </c>
      <c r="J60" s="78">
        <f t="shared" si="6"/>
        <v>0</v>
      </c>
      <c r="K60" s="70"/>
      <c r="L60" s="71"/>
      <c r="M60" s="70"/>
      <c r="N60" s="70"/>
    </row>
    <row r="61" spans="1:14" s="51" customFormat="1" ht="12.95" customHeight="1">
      <c r="A61" s="200"/>
      <c r="B61" s="129" t="s">
        <v>129</v>
      </c>
      <c r="C61" s="102"/>
      <c r="D61" s="81" t="s">
        <v>123</v>
      </c>
      <c r="E61" s="105">
        <v>6171</v>
      </c>
      <c r="F61" s="128">
        <v>5011</v>
      </c>
      <c r="G61" s="41" t="s">
        <v>122</v>
      </c>
      <c r="H61" s="54">
        <v>691</v>
      </c>
      <c r="I61" s="55">
        <v>199</v>
      </c>
      <c r="J61" s="78">
        <f t="shared" si="6"/>
        <v>890</v>
      </c>
      <c r="K61" s="70"/>
      <c r="L61" s="71"/>
      <c r="M61" s="70"/>
      <c r="N61" s="70"/>
    </row>
    <row r="62" spans="1:14" s="51" customFormat="1" ht="12.95" customHeight="1">
      <c r="A62" s="200"/>
      <c r="B62" s="129" t="s">
        <v>130</v>
      </c>
      <c r="C62" s="102"/>
      <c r="D62" s="81" t="s">
        <v>123</v>
      </c>
      <c r="E62" s="105">
        <v>6171</v>
      </c>
      <c r="F62" s="128">
        <v>5031</v>
      </c>
      <c r="G62" s="41" t="s">
        <v>122</v>
      </c>
      <c r="H62" s="54">
        <v>172</v>
      </c>
      <c r="I62" s="55">
        <v>49</v>
      </c>
      <c r="J62" s="78">
        <f t="shared" si="6"/>
        <v>221</v>
      </c>
      <c r="K62" s="70"/>
      <c r="L62" s="71"/>
      <c r="M62" s="70"/>
      <c r="N62" s="70"/>
    </row>
    <row r="63" spans="1:14" s="51" customFormat="1" ht="12.95" customHeight="1">
      <c r="A63" s="200"/>
      <c r="B63" s="129" t="s">
        <v>131</v>
      </c>
      <c r="C63" s="102"/>
      <c r="D63" s="81" t="s">
        <v>123</v>
      </c>
      <c r="E63" s="105">
        <v>6171</v>
      </c>
      <c r="F63" s="128">
        <v>5032</v>
      </c>
      <c r="G63" s="41" t="s">
        <v>122</v>
      </c>
      <c r="H63" s="54">
        <v>63</v>
      </c>
      <c r="I63" s="55">
        <v>17</v>
      </c>
      <c r="J63" s="78">
        <f t="shared" si="6"/>
        <v>80</v>
      </c>
      <c r="K63" s="70"/>
      <c r="L63" s="71"/>
      <c r="M63" s="70"/>
      <c r="N63" s="70"/>
    </row>
    <row r="64" spans="1:14" s="51" customFormat="1" ht="12.95" customHeight="1">
      <c r="A64" s="200" t="s">
        <v>146</v>
      </c>
      <c r="B64" s="80" t="s">
        <v>132</v>
      </c>
      <c r="C64" s="102"/>
      <c r="D64" s="81"/>
      <c r="E64" s="105">
        <v>3399</v>
      </c>
      <c r="F64" s="105">
        <v>5164</v>
      </c>
      <c r="G64" s="41" t="s">
        <v>145</v>
      </c>
      <c r="H64" s="78">
        <v>15</v>
      </c>
      <c r="I64" s="55">
        <v>-4.2</v>
      </c>
      <c r="J64" s="78">
        <f>H64+I64</f>
        <v>10.8</v>
      </c>
      <c r="K64" s="70"/>
      <c r="L64" s="71"/>
      <c r="M64" s="70"/>
      <c r="N64" s="70"/>
    </row>
    <row r="65" spans="1:14" s="51" customFormat="1" ht="12.95" customHeight="1">
      <c r="A65" s="200"/>
      <c r="B65" s="107" t="s">
        <v>133</v>
      </c>
      <c r="C65" s="84" t="s">
        <v>75</v>
      </c>
      <c r="D65" s="86"/>
      <c r="E65" s="85">
        <v>6112</v>
      </c>
      <c r="F65" s="85">
        <v>5164</v>
      </c>
      <c r="G65" s="86"/>
      <c r="H65" s="124">
        <v>0</v>
      </c>
      <c r="I65" s="108">
        <v>4.2</v>
      </c>
      <c r="J65" s="87">
        <f>H65+I65</f>
        <v>4.2</v>
      </c>
      <c r="K65" s="70"/>
      <c r="L65" s="71"/>
      <c r="M65" s="70"/>
      <c r="N65" s="70"/>
    </row>
    <row r="66" spans="1:14" s="51" customFormat="1" ht="12.95" customHeight="1">
      <c r="A66" s="200" t="s">
        <v>147</v>
      </c>
      <c r="B66" s="130" t="s">
        <v>134</v>
      </c>
      <c r="C66" s="102"/>
      <c r="D66" s="81"/>
      <c r="E66" s="131">
        <v>6112</v>
      </c>
      <c r="F66" s="131">
        <v>5167</v>
      </c>
      <c r="G66" s="132"/>
      <c r="H66" s="136">
        <v>35</v>
      </c>
      <c r="I66" s="134">
        <v>-22.99</v>
      </c>
      <c r="J66" s="135">
        <f aca="true" t="shared" si="7" ref="J66:J77">SUM(H66:I66)</f>
        <v>12.010000000000002</v>
      </c>
      <c r="K66" s="70"/>
      <c r="L66" s="71"/>
      <c r="M66" s="70"/>
      <c r="N66" s="70"/>
    </row>
    <row r="67" spans="1:14" s="51" customFormat="1" ht="12.95" customHeight="1">
      <c r="A67" s="200"/>
      <c r="B67" s="107" t="s">
        <v>135</v>
      </c>
      <c r="C67" s="84" t="s">
        <v>75</v>
      </c>
      <c r="D67" s="86"/>
      <c r="E67" s="85">
        <v>6112</v>
      </c>
      <c r="F67" s="85">
        <v>5166</v>
      </c>
      <c r="G67" s="86"/>
      <c r="H67" s="137">
        <v>0</v>
      </c>
      <c r="I67" s="108">
        <v>22.99</v>
      </c>
      <c r="J67" s="87">
        <f t="shared" si="7"/>
        <v>22.99</v>
      </c>
      <c r="K67" s="70"/>
      <c r="L67" s="71"/>
      <c r="M67" s="70"/>
      <c r="N67" s="70"/>
    </row>
    <row r="68" spans="1:14" s="51" customFormat="1" ht="12.95" customHeight="1">
      <c r="A68" s="200" t="s">
        <v>148</v>
      </c>
      <c r="B68" s="130" t="s">
        <v>136</v>
      </c>
      <c r="C68" s="102"/>
      <c r="D68" s="81"/>
      <c r="E68" s="131">
        <v>6171</v>
      </c>
      <c r="F68" s="131">
        <v>5154</v>
      </c>
      <c r="G68" s="132"/>
      <c r="H68" s="133">
        <v>1577</v>
      </c>
      <c r="I68" s="134">
        <v>-29</v>
      </c>
      <c r="J68" s="135">
        <f t="shared" si="7"/>
        <v>1548</v>
      </c>
      <c r="K68" s="70"/>
      <c r="L68" s="71"/>
      <c r="M68" s="70"/>
      <c r="N68" s="70"/>
    </row>
    <row r="69" spans="1:14" s="51" customFormat="1" ht="12.95" customHeight="1">
      <c r="A69" s="200"/>
      <c r="B69" s="130" t="s">
        <v>137</v>
      </c>
      <c r="C69" s="102"/>
      <c r="D69" s="81"/>
      <c r="E69" s="131">
        <v>6171</v>
      </c>
      <c r="F69" s="131">
        <v>5151</v>
      </c>
      <c r="G69" s="132"/>
      <c r="H69" s="133">
        <v>210</v>
      </c>
      <c r="I69" s="134">
        <v>29</v>
      </c>
      <c r="J69" s="135">
        <f t="shared" si="7"/>
        <v>239</v>
      </c>
      <c r="K69" s="70"/>
      <c r="L69" s="71"/>
      <c r="M69" s="70"/>
      <c r="N69" s="70"/>
    </row>
    <row r="70" spans="1:14" s="51" customFormat="1" ht="12.95" customHeight="1">
      <c r="A70" s="166" t="s">
        <v>149</v>
      </c>
      <c r="B70" s="130" t="s">
        <v>138</v>
      </c>
      <c r="C70" s="102"/>
      <c r="D70" s="81"/>
      <c r="E70" s="131">
        <v>6171</v>
      </c>
      <c r="F70" s="131">
        <v>5169</v>
      </c>
      <c r="G70" s="132"/>
      <c r="H70" s="133">
        <v>4458.98</v>
      </c>
      <c r="I70" s="134">
        <v>-607</v>
      </c>
      <c r="J70" s="135">
        <f t="shared" si="7"/>
        <v>3851.9799999999996</v>
      </c>
      <c r="K70" s="70"/>
      <c r="L70" s="71"/>
      <c r="M70" s="70"/>
      <c r="N70" s="70"/>
    </row>
    <row r="71" spans="1:14" s="51" customFormat="1" ht="12.95" customHeight="1">
      <c r="A71" s="200" t="s">
        <v>150</v>
      </c>
      <c r="B71" s="80" t="s">
        <v>139</v>
      </c>
      <c r="C71" s="102"/>
      <c r="D71" s="81"/>
      <c r="E71" s="105">
        <v>6171</v>
      </c>
      <c r="F71" s="105">
        <v>5169</v>
      </c>
      <c r="G71" s="41"/>
      <c r="H71" s="54">
        <v>3851.98</v>
      </c>
      <c r="I71" s="55">
        <v>-400</v>
      </c>
      <c r="J71" s="78">
        <f t="shared" si="7"/>
        <v>3451.98</v>
      </c>
      <c r="K71" s="70"/>
      <c r="L71" s="71"/>
      <c r="M71" s="70"/>
      <c r="N71" s="70"/>
    </row>
    <row r="72" spans="1:14" s="51" customFormat="1" ht="12.95" customHeight="1">
      <c r="A72" s="200"/>
      <c r="B72" s="80" t="s">
        <v>140</v>
      </c>
      <c r="C72" s="102"/>
      <c r="D72" s="81"/>
      <c r="E72" s="105">
        <v>6171</v>
      </c>
      <c r="F72" s="105">
        <v>5168</v>
      </c>
      <c r="G72" s="41"/>
      <c r="H72" s="54">
        <v>3634</v>
      </c>
      <c r="I72" s="55">
        <v>400</v>
      </c>
      <c r="J72" s="78">
        <f t="shared" si="7"/>
        <v>4034</v>
      </c>
      <c r="K72" s="70"/>
      <c r="L72" s="71"/>
      <c r="M72" s="70"/>
      <c r="N72" s="70"/>
    </row>
    <row r="73" spans="1:14" s="51" customFormat="1" ht="12.95" customHeight="1">
      <c r="A73" s="200" t="s">
        <v>151</v>
      </c>
      <c r="B73" s="80" t="s">
        <v>141</v>
      </c>
      <c r="C73" s="102"/>
      <c r="D73" s="81"/>
      <c r="E73" s="105">
        <v>6171</v>
      </c>
      <c r="F73" s="105">
        <v>5171</v>
      </c>
      <c r="G73" s="41"/>
      <c r="H73" s="54">
        <v>2517.3</v>
      </c>
      <c r="I73" s="55">
        <v>-480</v>
      </c>
      <c r="J73" s="78">
        <f t="shared" si="7"/>
        <v>2037.3000000000002</v>
      </c>
      <c r="K73" s="70"/>
      <c r="L73" s="71"/>
      <c r="M73" s="70"/>
      <c r="N73" s="70"/>
    </row>
    <row r="74" spans="1:14" s="51" customFormat="1" ht="12.95" customHeight="1">
      <c r="A74" s="200"/>
      <c r="B74" s="80" t="s">
        <v>142</v>
      </c>
      <c r="C74" s="102"/>
      <c r="D74" s="81"/>
      <c r="E74" s="105">
        <v>6171</v>
      </c>
      <c r="F74" s="105">
        <v>5161</v>
      </c>
      <c r="G74" s="41"/>
      <c r="H74" s="54">
        <v>650</v>
      </c>
      <c r="I74" s="55">
        <v>480</v>
      </c>
      <c r="J74" s="78">
        <f t="shared" si="7"/>
        <v>1130</v>
      </c>
      <c r="K74" s="70"/>
      <c r="L74" s="71"/>
      <c r="M74" s="70"/>
      <c r="N74" s="70"/>
    </row>
    <row r="75" spans="1:14" s="51" customFormat="1" ht="12.95" customHeight="1">
      <c r="A75" s="200" t="s">
        <v>152</v>
      </c>
      <c r="B75" s="80" t="s">
        <v>141</v>
      </c>
      <c r="C75" s="102"/>
      <c r="D75" s="81"/>
      <c r="E75" s="105">
        <v>6171</v>
      </c>
      <c r="F75" s="105">
        <v>5171</v>
      </c>
      <c r="G75" s="41"/>
      <c r="H75" s="54">
        <v>2037.3</v>
      </c>
      <c r="I75" s="55">
        <v>-1</v>
      </c>
      <c r="J75" s="78">
        <f t="shared" si="7"/>
        <v>2036.3</v>
      </c>
      <c r="K75" s="70"/>
      <c r="L75" s="71"/>
      <c r="M75" s="70"/>
      <c r="N75" s="70"/>
    </row>
    <row r="76" spans="1:14" s="51" customFormat="1" ht="12.95" customHeight="1">
      <c r="A76" s="200"/>
      <c r="B76" s="80" t="s">
        <v>143</v>
      </c>
      <c r="C76" s="102"/>
      <c r="D76" s="81"/>
      <c r="E76" s="105">
        <v>6171</v>
      </c>
      <c r="F76" s="105">
        <v>5164</v>
      </c>
      <c r="G76" s="73"/>
      <c r="H76" s="54">
        <v>36.4</v>
      </c>
      <c r="I76" s="55">
        <v>1</v>
      </c>
      <c r="J76" s="78">
        <f t="shared" si="7"/>
        <v>37.4</v>
      </c>
      <c r="K76" s="70"/>
      <c r="L76" s="71"/>
      <c r="M76" s="70"/>
      <c r="N76" s="70"/>
    </row>
    <row r="77" spans="1:14" s="51" customFormat="1" ht="12.95" customHeight="1">
      <c r="A77" s="200" t="s">
        <v>153</v>
      </c>
      <c r="B77" s="80" t="s">
        <v>141</v>
      </c>
      <c r="C77" s="102"/>
      <c r="D77" s="81"/>
      <c r="E77" s="105">
        <v>6171</v>
      </c>
      <c r="F77" s="105">
        <v>5171</v>
      </c>
      <c r="G77" s="73"/>
      <c r="H77" s="54">
        <v>2036.3</v>
      </c>
      <c r="I77" s="55">
        <v>-1</v>
      </c>
      <c r="J77" s="78">
        <f t="shared" si="7"/>
        <v>2035.3</v>
      </c>
      <c r="K77" s="70"/>
      <c r="L77" s="71"/>
      <c r="M77" s="70"/>
      <c r="N77" s="70"/>
    </row>
    <row r="78" spans="1:14" s="51" customFormat="1" ht="12.95" customHeight="1">
      <c r="A78" s="200"/>
      <c r="B78" s="80" t="s">
        <v>144</v>
      </c>
      <c r="C78" s="102"/>
      <c r="D78" s="81"/>
      <c r="E78" s="105">
        <v>6171</v>
      </c>
      <c r="F78" s="105">
        <v>5194</v>
      </c>
      <c r="G78" s="73"/>
      <c r="H78" s="54">
        <v>10</v>
      </c>
      <c r="I78" s="55">
        <v>1</v>
      </c>
      <c r="J78" s="78">
        <f>SUM(H78:I78)</f>
        <v>11</v>
      </c>
      <c r="K78" s="70"/>
      <c r="L78" s="71"/>
      <c r="M78" s="70"/>
      <c r="N78" s="70"/>
    </row>
    <row r="79" spans="1:14" s="51" customFormat="1" ht="12.95" customHeight="1">
      <c r="A79" s="200" t="s">
        <v>164</v>
      </c>
      <c r="B79" s="80" t="s">
        <v>175</v>
      </c>
      <c r="C79" s="102"/>
      <c r="D79" s="81"/>
      <c r="E79" s="105">
        <v>5512</v>
      </c>
      <c r="F79" s="105">
        <v>5019</v>
      </c>
      <c r="G79" s="41" t="s">
        <v>160</v>
      </c>
      <c r="H79" s="54">
        <v>143.85</v>
      </c>
      <c r="I79" s="55">
        <v>10</v>
      </c>
      <c r="J79" s="78">
        <f aca="true" t="shared" si="8" ref="J79:J81">H79+I79</f>
        <v>153.85</v>
      </c>
      <c r="K79" s="70"/>
      <c r="L79" s="71"/>
      <c r="M79" s="70"/>
      <c r="N79" s="70"/>
    </row>
    <row r="80" spans="1:14" s="51" customFormat="1" ht="12.95" customHeight="1">
      <c r="A80" s="200"/>
      <c r="B80" s="80" t="s">
        <v>176</v>
      </c>
      <c r="C80" s="102"/>
      <c r="D80" s="81"/>
      <c r="E80" s="105">
        <v>5512</v>
      </c>
      <c r="F80" s="105">
        <v>5132</v>
      </c>
      <c r="G80" s="41" t="s">
        <v>160</v>
      </c>
      <c r="H80" s="54">
        <v>92</v>
      </c>
      <c r="I80" s="55">
        <v>12</v>
      </c>
      <c r="J80" s="78">
        <f t="shared" si="8"/>
        <v>104</v>
      </c>
      <c r="K80" s="70"/>
      <c r="L80" s="71"/>
      <c r="M80" s="70"/>
      <c r="N80" s="70"/>
    </row>
    <row r="81" spans="1:14" s="51" customFormat="1" ht="12.95" customHeight="1">
      <c r="A81" s="200"/>
      <c r="B81" s="80" t="s">
        <v>177</v>
      </c>
      <c r="C81" s="102"/>
      <c r="D81" s="81"/>
      <c r="E81" s="105">
        <v>5512</v>
      </c>
      <c r="F81" s="105">
        <v>5137</v>
      </c>
      <c r="G81" s="41" t="s">
        <v>160</v>
      </c>
      <c r="H81" s="54">
        <v>60</v>
      </c>
      <c r="I81" s="55">
        <v>22</v>
      </c>
      <c r="J81" s="78">
        <f t="shared" si="8"/>
        <v>82</v>
      </c>
      <c r="K81" s="70"/>
      <c r="L81" s="71"/>
      <c r="M81" s="70"/>
      <c r="N81" s="70"/>
    </row>
    <row r="82" spans="1:14" s="51" customFormat="1" ht="12.95" customHeight="1">
      <c r="A82" s="200"/>
      <c r="B82" s="80" t="s">
        <v>178</v>
      </c>
      <c r="C82" s="102"/>
      <c r="D82" s="81"/>
      <c r="E82" s="105">
        <v>5512</v>
      </c>
      <c r="F82" s="105">
        <v>5139</v>
      </c>
      <c r="G82" s="41" t="s">
        <v>160</v>
      </c>
      <c r="H82" s="54">
        <v>57.93</v>
      </c>
      <c r="I82" s="55">
        <v>-22</v>
      </c>
      <c r="J82" s="78">
        <f aca="true" t="shared" si="9" ref="J82:J88">SUM(H82:I82)</f>
        <v>35.93</v>
      </c>
      <c r="K82" s="70"/>
      <c r="L82" s="71"/>
      <c r="M82" s="70"/>
      <c r="N82" s="70"/>
    </row>
    <row r="83" spans="1:14" s="51" customFormat="1" ht="12.95" customHeight="1">
      <c r="A83" s="200"/>
      <c r="B83" s="80" t="s">
        <v>165</v>
      </c>
      <c r="C83" s="102"/>
      <c r="D83" s="81"/>
      <c r="E83" s="105">
        <v>6171</v>
      </c>
      <c r="F83" s="105">
        <v>5169</v>
      </c>
      <c r="G83" s="41" t="s">
        <v>162</v>
      </c>
      <c r="H83" s="54">
        <v>120</v>
      </c>
      <c r="I83" s="55">
        <v>-12</v>
      </c>
      <c r="J83" s="78">
        <f t="shared" si="9"/>
        <v>108</v>
      </c>
      <c r="K83" s="70"/>
      <c r="L83" s="71"/>
      <c r="M83" s="70"/>
      <c r="N83" s="70"/>
    </row>
    <row r="84" spans="1:14" s="51" customFormat="1" ht="12.95" customHeight="1">
      <c r="A84" s="200"/>
      <c r="B84" s="80" t="s">
        <v>166</v>
      </c>
      <c r="C84" s="102"/>
      <c r="D84" s="81"/>
      <c r="E84" s="105">
        <v>5512</v>
      </c>
      <c r="F84" s="105">
        <v>5173</v>
      </c>
      <c r="G84" s="41" t="s">
        <v>161</v>
      </c>
      <c r="H84" s="54">
        <v>10</v>
      </c>
      <c r="I84" s="55">
        <v>-10</v>
      </c>
      <c r="J84" s="78">
        <f t="shared" si="9"/>
        <v>0</v>
      </c>
      <c r="K84" s="70"/>
      <c r="L84" s="71"/>
      <c r="M84" s="70"/>
      <c r="N84" s="70"/>
    </row>
    <row r="85" spans="1:14" s="51" customFormat="1" ht="12.95" customHeight="1">
      <c r="A85" s="200"/>
      <c r="B85" s="80" t="s">
        <v>170</v>
      </c>
      <c r="C85" s="102"/>
      <c r="D85" s="81"/>
      <c r="E85" s="105">
        <v>5212</v>
      </c>
      <c r="F85" s="105">
        <v>5169</v>
      </c>
      <c r="G85" s="41"/>
      <c r="H85" s="54">
        <v>20</v>
      </c>
      <c r="I85" s="55">
        <v>-10</v>
      </c>
      <c r="J85" s="78">
        <f t="shared" si="9"/>
        <v>10</v>
      </c>
      <c r="K85" s="70"/>
      <c r="L85" s="71"/>
      <c r="M85" s="70"/>
      <c r="N85" s="70"/>
    </row>
    <row r="86" spans="1:14" s="51" customFormat="1" ht="12.95" customHeight="1">
      <c r="A86" s="200"/>
      <c r="B86" s="80" t="s">
        <v>169</v>
      </c>
      <c r="C86" s="102"/>
      <c r="D86" s="81"/>
      <c r="E86" s="105">
        <v>5279</v>
      </c>
      <c r="F86" s="105">
        <v>5169</v>
      </c>
      <c r="G86" s="41"/>
      <c r="H86" s="54">
        <v>27.95</v>
      </c>
      <c r="I86" s="55">
        <v>-10</v>
      </c>
      <c r="J86" s="78">
        <f t="shared" si="9"/>
        <v>17.95</v>
      </c>
      <c r="K86" s="70"/>
      <c r="L86" s="71"/>
      <c r="M86" s="70"/>
      <c r="N86" s="70"/>
    </row>
    <row r="87" spans="1:14" s="51" customFormat="1" ht="12.95" customHeight="1">
      <c r="A87" s="200"/>
      <c r="B87" s="80" t="s">
        <v>167</v>
      </c>
      <c r="C87" s="102"/>
      <c r="D87" s="81"/>
      <c r="E87" s="105">
        <v>5521</v>
      </c>
      <c r="F87" s="105">
        <v>5137</v>
      </c>
      <c r="G87" s="41" t="s">
        <v>163</v>
      </c>
      <c r="H87" s="54">
        <v>10</v>
      </c>
      <c r="I87" s="55">
        <v>-10</v>
      </c>
      <c r="J87" s="78">
        <f t="shared" si="9"/>
        <v>0</v>
      </c>
      <c r="K87" s="70"/>
      <c r="L87" s="71"/>
      <c r="M87" s="70"/>
      <c r="N87" s="70"/>
    </row>
    <row r="88" spans="1:14" s="51" customFormat="1" ht="12.95" customHeight="1">
      <c r="A88" s="200"/>
      <c r="B88" s="80" t="s">
        <v>168</v>
      </c>
      <c r="C88" s="102"/>
      <c r="D88" s="81"/>
      <c r="E88" s="105">
        <v>5521</v>
      </c>
      <c r="F88" s="105">
        <v>5171</v>
      </c>
      <c r="G88" s="41" t="s">
        <v>163</v>
      </c>
      <c r="H88" s="54">
        <v>190</v>
      </c>
      <c r="I88" s="55">
        <v>-33</v>
      </c>
      <c r="J88" s="78">
        <f t="shared" si="9"/>
        <v>157</v>
      </c>
      <c r="K88" s="70"/>
      <c r="L88" s="71"/>
      <c r="M88" s="70"/>
      <c r="N88" s="70"/>
    </row>
    <row r="89" spans="1:14" s="51" customFormat="1" ht="12.95" customHeight="1">
      <c r="A89" s="200" t="s">
        <v>189</v>
      </c>
      <c r="B89" s="146" t="s">
        <v>180</v>
      </c>
      <c r="C89" s="102"/>
      <c r="D89" s="81"/>
      <c r="E89" s="139">
        <v>2295</v>
      </c>
      <c r="F89" s="139">
        <v>5213</v>
      </c>
      <c r="G89" s="41"/>
      <c r="H89" s="54">
        <v>38601.4</v>
      </c>
      <c r="I89" s="147">
        <v>-400</v>
      </c>
      <c r="J89" s="78">
        <f aca="true" t="shared" si="10" ref="J89:J94">H89+I89</f>
        <v>38201.4</v>
      </c>
      <c r="K89" s="70"/>
      <c r="L89" s="71"/>
      <c r="M89" s="70"/>
      <c r="N89" s="70"/>
    </row>
    <row r="90" spans="1:14" s="51" customFormat="1" ht="12.95" customHeight="1">
      <c r="A90" s="200"/>
      <c r="B90" s="148" t="s">
        <v>181</v>
      </c>
      <c r="C90" s="102"/>
      <c r="D90" s="81"/>
      <c r="E90" s="139">
        <v>3613</v>
      </c>
      <c r="F90" s="139">
        <v>5171</v>
      </c>
      <c r="G90" s="41" t="s">
        <v>187</v>
      </c>
      <c r="H90" s="78">
        <v>300</v>
      </c>
      <c r="I90" s="140">
        <v>300</v>
      </c>
      <c r="J90" s="78">
        <f t="shared" si="10"/>
        <v>600</v>
      </c>
      <c r="K90" s="70"/>
      <c r="L90" s="71"/>
      <c r="M90" s="70"/>
      <c r="N90" s="70"/>
    </row>
    <row r="91" spans="1:14" s="51" customFormat="1" ht="12.95" customHeight="1">
      <c r="A91" s="200"/>
      <c r="B91" s="96" t="s">
        <v>182</v>
      </c>
      <c r="C91" s="102"/>
      <c r="D91" s="81"/>
      <c r="E91" s="138">
        <v>3612</v>
      </c>
      <c r="F91" s="138">
        <v>5171</v>
      </c>
      <c r="G91" s="41" t="s">
        <v>186</v>
      </c>
      <c r="H91" s="78">
        <v>5565.5</v>
      </c>
      <c r="I91" s="140">
        <v>630</v>
      </c>
      <c r="J91" s="78">
        <f t="shared" si="10"/>
        <v>6195.5</v>
      </c>
      <c r="K91" s="70"/>
      <c r="L91" s="71"/>
      <c r="M91" s="70"/>
      <c r="N91" s="70"/>
    </row>
    <row r="92" spans="1:14" s="51" customFormat="1" ht="12.95" customHeight="1">
      <c r="A92" s="200" t="s">
        <v>192</v>
      </c>
      <c r="B92" s="80" t="s">
        <v>253</v>
      </c>
      <c r="C92" s="102"/>
      <c r="D92" s="81"/>
      <c r="E92" s="142">
        <v>2141</v>
      </c>
      <c r="F92" s="142">
        <v>5169</v>
      </c>
      <c r="G92" s="41"/>
      <c r="H92" s="54">
        <v>30</v>
      </c>
      <c r="I92" s="55">
        <v>-6</v>
      </c>
      <c r="J92" s="78">
        <f t="shared" si="10"/>
        <v>24</v>
      </c>
      <c r="K92" s="70"/>
      <c r="L92" s="71"/>
      <c r="M92" s="70"/>
      <c r="N92" s="70"/>
    </row>
    <row r="93" spans="1:14" s="51" customFormat="1" ht="12.95" customHeight="1">
      <c r="A93" s="200"/>
      <c r="B93" s="107" t="s">
        <v>195</v>
      </c>
      <c r="C93" s="84" t="s">
        <v>75</v>
      </c>
      <c r="D93" s="86"/>
      <c r="E93" s="85">
        <v>2141</v>
      </c>
      <c r="F93" s="85">
        <v>5164</v>
      </c>
      <c r="G93" s="86"/>
      <c r="H93" s="124">
        <v>0</v>
      </c>
      <c r="I93" s="108">
        <v>6</v>
      </c>
      <c r="J93" s="87">
        <f t="shared" si="10"/>
        <v>6</v>
      </c>
      <c r="K93" s="70"/>
      <c r="L93" s="71"/>
      <c r="M93" s="70"/>
      <c r="N93" s="70"/>
    </row>
    <row r="94" spans="1:14" s="51" customFormat="1" ht="12.95" customHeight="1">
      <c r="A94" s="141" t="s">
        <v>193</v>
      </c>
      <c r="B94" s="80" t="s">
        <v>196</v>
      </c>
      <c r="C94" s="102"/>
      <c r="D94" s="81"/>
      <c r="E94" s="153">
        <v>3314</v>
      </c>
      <c r="F94" s="153">
        <v>5136</v>
      </c>
      <c r="G94" s="41" t="s">
        <v>156</v>
      </c>
      <c r="H94" s="54">
        <v>241</v>
      </c>
      <c r="I94" s="55">
        <v>-3</v>
      </c>
      <c r="J94" s="78">
        <f t="shared" si="10"/>
        <v>238</v>
      </c>
      <c r="K94" s="70"/>
      <c r="L94" s="71"/>
      <c r="M94" s="70"/>
      <c r="N94" s="70"/>
    </row>
    <row r="95" spans="1:14" s="51" customFormat="1" ht="12.95" customHeight="1">
      <c r="A95" s="200" t="s">
        <v>238</v>
      </c>
      <c r="B95" s="80" t="s">
        <v>239</v>
      </c>
      <c r="C95" s="163"/>
      <c r="D95" s="163"/>
      <c r="E95" s="89" t="s">
        <v>62</v>
      </c>
      <c r="F95" s="128">
        <v>5171</v>
      </c>
      <c r="G95" s="89" t="s">
        <v>237</v>
      </c>
      <c r="H95" s="159">
        <v>1800</v>
      </c>
      <c r="I95" s="55">
        <v>1100</v>
      </c>
      <c r="J95" s="78">
        <f>H95+I95</f>
        <v>2900</v>
      </c>
      <c r="K95" s="70"/>
      <c r="L95" s="71"/>
      <c r="M95" s="70"/>
      <c r="N95" s="70"/>
    </row>
    <row r="96" spans="1:14" s="51" customFormat="1" ht="12.95" customHeight="1">
      <c r="A96" s="200"/>
      <c r="B96" s="154" t="s">
        <v>245</v>
      </c>
      <c r="C96" s="162"/>
      <c r="D96" s="162"/>
      <c r="E96" s="160" t="s">
        <v>244</v>
      </c>
      <c r="F96" s="161">
        <v>5171</v>
      </c>
      <c r="G96" s="160" t="s">
        <v>187</v>
      </c>
      <c r="H96" s="159">
        <v>300</v>
      </c>
      <c r="I96" s="55">
        <v>412</v>
      </c>
      <c r="J96" s="156">
        <f>H96+I96</f>
        <v>712</v>
      </c>
      <c r="K96" s="70"/>
      <c r="L96" s="71"/>
      <c r="M96" s="70"/>
      <c r="N96" s="70"/>
    </row>
    <row r="97" spans="1:10" ht="12.95" customHeight="1">
      <c r="A97" s="17"/>
      <c r="B97" s="57"/>
      <c r="C97" s="74"/>
      <c r="D97" s="74"/>
      <c r="E97" s="189" t="s">
        <v>20</v>
      </c>
      <c r="F97" s="190"/>
      <c r="G97" s="191"/>
      <c r="H97" s="151">
        <f>SUM(H18:H96)</f>
        <v>124121.87</v>
      </c>
      <c r="I97" s="151">
        <f>SUM(I18:I96)</f>
        <v>1548</v>
      </c>
      <c r="J97" s="151">
        <f>SUM(J18:J96)</f>
        <v>125669.87</v>
      </c>
    </row>
    <row r="98" spans="1:10" ht="12.95" customHeight="1">
      <c r="A98" s="38" t="s">
        <v>21</v>
      </c>
      <c r="B98" s="17"/>
      <c r="C98" s="18"/>
      <c r="D98" s="18"/>
      <c r="E98" s="19"/>
      <c r="F98" s="17"/>
      <c r="G98" s="17"/>
      <c r="H98" s="20"/>
      <c r="I98" s="20"/>
      <c r="J98" s="23"/>
    </row>
    <row r="99" spans="1:14" s="52" customFormat="1" ht="12.95" customHeight="1">
      <c r="A99" s="98" t="s">
        <v>13</v>
      </c>
      <c r="B99" s="80" t="s">
        <v>104</v>
      </c>
      <c r="C99" s="42"/>
      <c r="D99" s="42"/>
      <c r="E99" s="139">
        <v>3429</v>
      </c>
      <c r="F99" s="139">
        <v>6121</v>
      </c>
      <c r="G99" s="41" t="s">
        <v>103</v>
      </c>
      <c r="H99" s="54">
        <v>15537.14</v>
      </c>
      <c r="I99" s="55">
        <v>340</v>
      </c>
      <c r="J99" s="78">
        <f aca="true" t="shared" si="11" ref="J99:J106">H99+I99</f>
        <v>15877.14</v>
      </c>
      <c r="K99" s="90"/>
      <c r="L99" s="90"/>
      <c r="M99" s="90"/>
      <c r="N99" s="90"/>
    </row>
    <row r="100" spans="1:14" s="52" customFormat="1" ht="12.95" customHeight="1">
      <c r="A100" s="104" t="s">
        <v>14</v>
      </c>
      <c r="B100" s="96" t="s">
        <v>252</v>
      </c>
      <c r="C100" s="102"/>
      <c r="D100" s="138"/>
      <c r="E100" s="138">
        <v>3429</v>
      </c>
      <c r="F100" s="138">
        <v>6121</v>
      </c>
      <c r="G100" s="81" t="s">
        <v>108</v>
      </c>
      <c r="H100" s="97">
        <v>859.25</v>
      </c>
      <c r="I100" s="79">
        <v>-278.3</v>
      </c>
      <c r="J100" s="64">
        <f t="shared" si="11"/>
        <v>580.95</v>
      </c>
      <c r="K100" s="94"/>
      <c r="L100" s="90"/>
      <c r="M100" s="90"/>
      <c r="N100" s="90"/>
    </row>
    <row r="101" spans="1:14" s="52" customFormat="1" ht="12.95" customHeight="1">
      <c r="A101" s="166" t="s">
        <v>35</v>
      </c>
      <c r="B101" s="130" t="s">
        <v>251</v>
      </c>
      <c r="C101" s="102"/>
      <c r="D101" s="81"/>
      <c r="E101" s="131">
        <v>6171</v>
      </c>
      <c r="F101" s="131">
        <v>6122</v>
      </c>
      <c r="G101" s="132"/>
      <c r="H101" s="133">
        <v>532.5</v>
      </c>
      <c r="I101" s="134">
        <v>607</v>
      </c>
      <c r="J101" s="135">
        <f>SUM(H101:I101)</f>
        <v>1139.5</v>
      </c>
      <c r="K101" s="94"/>
      <c r="L101" s="90"/>
      <c r="M101" s="90"/>
      <c r="N101" s="90"/>
    </row>
    <row r="102" spans="1:14" s="52" customFormat="1" ht="12.95" customHeight="1">
      <c r="A102" s="85" t="s">
        <v>86</v>
      </c>
      <c r="B102" s="107" t="s">
        <v>246</v>
      </c>
      <c r="C102" s="84" t="s">
        <v>75</v>
      </c>
      <c r="D102" s="86"/>
      <c r="E102" s="85">
        <v>5512</v>
      </c>
      <c r="F102" s="85">
        <v>6122</v>
      </c>
      <c r="G102" s="86" t="s">
        <v>161</v>
      </c>
      <c r="H102" s="124">
        <v>0</v>
      </c>
      <c r="I102" s="108">
        <v>63</v>
      </c>
      <c r="J102" s="87">
        <f t="shared" si="11"/>
        <v>63</v>
      </c>
      <c r="K102" s="90"/>
      <c r="L102" s="90"/>
      <c r="M102" s="90"/>
      <c r="N102" s="90"/>
    </row>
    <row r="103" spans="1:14" s="52" customFormat="1" ht="12.95" customHeight="1">
      <c r="A103" s="200" t="s">
        <v>87</v>
      </c>
      <c r="B103" s="143" t="s">
        <v>190</v>
      </c>
      <c r="C103" s="102"/>
      <c r="D103" s="81"/>
      <c r="E103" s="110" t="s">
        <v>183</v>
      </c>
      <c r="F103" s="144" t="s">
        <v>184</v>
      </c>
      <c r="G103" s="41" t="s">
        <v>185</v>
      </c>
      <c r="H103" s="54">
        <v>100</v>
      </c>
      <c r="I103" s="55">
        <v>-100</v>
      </c>
      <c r="J103" s="78">
        <f t="shared" si="11"/>
        <v>0</v>
      </c>
      <c r="K103" s="90"/>
      <c r="L103" s="90"/>
      <c r="M103" s="90"/>
      <c r="N103" s="90"/>
    </row>
    <row r="104" spans="1:14" s="52" customFormat="1" ht="12.95" customHeight="1">
      <c r="A104" s="200"/>
      <c r="B104" s="145" t="s">
        <v>179</v>
      </c>
      <c r="C104" s="102"/>
      <c r="D104" s="81"/>
      <c r="E104" s="139">
        <v>3612</v>
      </c>
      <c r="F104" s="139">
        <v>6121</v>
      </c>
      <c r="G104" s="41" t="s">
        <v>186</v>
      </c>
      <c r="H104" s="54">
        <v>600</v>
      </c>
      <c r="I104" s="55">
        <v>200</v>
      </c>
      <c r="J104" s="78">
        <f t="shared" si="11"/>
        <v>800</v>
      </c>
      <c r="K104" s="90"/>
      <c r="L104" s="90"/>
      <c r="M104" s="90"/>
      <c r="N104" s="90"/>
    </row>
    <row r="105" spans="1:14" s="52" customFormat="1" ht="12.95" customHeight="1">
      <c r="A105" s="200"/>
      <c r="B105" s="148" t="s">
        <v>191</v>
      </c>
      <c r="C105" s="102"/>
      <c r="D105" s="81"/>
      <c r="E105" s="139">
        <v>2212</v>
      </c>
      <c r="F105" s="139">
        <v>6130</v>
      </c>
      <c r="G105" s="41" t="s">
        <v>188</v>
      </c>
      <c r="H105" s="78">
        <v>1500</v>
      </c>
      <c r="I105" s="147">
        <v>-630</v>
      </c>
      <c r="J105" s="78">
        <f t="shared" si="11"/>
        <v>870</v>
      </c>
      <c r="K105" s="90"/>
      <c r="L105" s="90"/>
      <c r="M105" s="90"/>
      <c r="N105" s="90"/>
    </row>
    <row r="106" spans="1:14" s="52" customFormat="1" ht="12.95" customHeight="1">
      <c r="A106" s="141" t="s">
        <v>88</v>
      </c>
      <c r="B106" s="148" t="s">
        <v>194</v>
      </c>
      <c r="C106" s="149"/>
      <c r="D106" s="150"/>
      <c r="E106" s="142">
        <v>3314</v>
      </c>
      <c r="F106" s="142">
        <v>6111</v>
      </c>
      <c r="G106" s="41" t="s">
        <v>156</v>
      </c>
      <c r="H106" s="78">
        <v>47</v>
      </c>
      <c r="I106" s="55">
        <v>3</v>
      </c>
      <c r="J106" s="78">
        <f t="shared" si="11"/>
        <v>50</v>
      </c>
      <c r="K106" s="90"/>
      <c r="L106" s="90"/>
      <c r="M106" s="90"/>
      <c r="N106" s="90"/>
    </row>
    <row r="107" spans="1:14" s="52" customFormat="1" ht="12.95" customHeight="1">
      <c r="A107" s="200" t="s">
        <v>96</v>
      </c>
      <c r="B107" s="96" t="s">
        <v>197</v>
      </c>
      <c r="C107" s="157"/>
      <c r="D107" s="157"/>
      <c r="E107" s="81" t="s">
        <v>65</v>
      </c>
      <c r="F107" s="152">
        <v>6121</v>
      </c>
      <c r="G107" s="81" t="s">
        <v>198</v>
      </c>
      <c r="H107" s="106">
        <v>300</v>
      </c>
      <c r="I107" s="55">
        <v>-1.9</v>
      </c>
      <c r="J107" s="64">
        <f aca="true" t="shared" si="12" ref="J107:J109">H107+I107</f>
        <v>298.1</v>
      </c>
      <c r="K107" s="93"/>
      <c r="L107" s="90"/>
      <c r="M107" s="90"/>
      <c r="N107" s="90"/>
    </row>
    <row r="108" spans="1:14" s="52" customFormat="1" ht="12.95" customHeight="1">
      <c r="A108" s="200"/>
      <c r="B108" s="96" t="s">
        <v>199</v>
      </c>
      <c r="C108" s="100"/>
      <c r="D108" s="100"/>
      <c r="E108" s="81" t="s">
        <v>200</v>
      </c>
      <c r="F108" s="152">
        <v>6121</v>
      </c>
      <c r="G108" s="81" t="s">
        <v>201</v>
      </c>
      <c r="H108" s="106">
        <v>280</v>
      </c>
      <c r="I108" s="55">
        <v>-2.9</v>
      </c>
      <c r="J108" s="64">
        <f t="shared" si="12"/>
        <v>277.1</v>
      </c>
      <c r="K108" s="93"/>
      <c r="L108" s="90"/>
      <c r="M108" s="90"/>
      <c r="N108" s="90"/>
    </row>
    <row r="109" spans="1:14" s="52" customFormat="1" ht="12.95" customHeight="1">
      <c r="A109" s="200"/>
      <c r="B109" s="80" t="s">
        <v>202</v>
      </c>
      <c r="C109" s="158"/>
      <c r="D109" s="158"/>
      <c r="E109" s="89" t="s">
        <v>66</v>
      </c>
      <c r="F109" s="128">
        <v>6121</v>
      </c>
      <c r="G109" s="89" t="s">
        <v>203</v>
      </c>
      <c r="H109" s="159">
        <v>4029.5</v>
      </c>
      <c r="I109" s="55">
        <v>4.8</v>
      </c>
      <c r="J109" s="78">
        <f t="shared" si="12"/>
        <v>4034.3</v>
      </c>
      <c r="K109" s="93"/>
      <c r="L109" s="90"/>
      <c r="M109" s="90"/>
      <c r="N109" s="90"/>
    </row>
    <row r="110" spans="1:14" s="52" customFormat="1" ht="12.95" customHeight="1">
      <c r="A110" s="200"/>
      <c r="B110" s="80" t="s">
        <v>204</v>
      </c>
      <c r="C110" s="158"/>
      <c r="D110" s="158"/>
      <c r="E110" s="89" t="s">
        <v>62</v>
      </c>
      <c r="F110" s="128">
        <v>6121</v>
      </c>
      <c r="G110" s="89" t="s">
        <v>205</v>
      </c>
      <c r="H110" s="159">
        <v>312</v>
      </c>
      <c r="I110" s="55">
        <v>-11</v>
      </c>
      <c r="J110" s="78">
        <f aca="true" t="shared" si="13" ref="J110:J111">H110+I110</f>
        <v>301</v>
      </c>
      <c r="K110" s="90"/>
      <c r="L110" s="90"/>
      <c r="M110" s="90"/>
      <c r="N110" s="90"/>
    </row>
    <row r="111" spans="1:14" s="52" customFormat="1" ht="12.95" customHeight="1">
      <c r="A111" s="200"/>
      <c r="B111" s="80" t="s">
        <v>206</v>
      </c>
      <c r="C111" s="158"/>
      <c r="D111" s="158"/>
      <c r="E111" s="89" t="s">
        <v>63</v>
      </c>
      <c r="F111" s="128">
        <v>6121</v>
      </c>
      <c r="G111" s="89" t="s">
        <v>207</v>
      </c>
      <c r="H111" s="159">
        <v>180</v>
      </c>
      <c r="I111" s="55">
        <v>11</v>
      </c>
      <c r="J111" s="78">
        <f t="shared" si="13"/>
        <v>191</v>
      </c>
      <c r="K111" s="90"/>
      <c r="L111" s="90"/>
      <c r="M111" s="90"/>
      <c r="N111" s="90"/>
    </row>
    <row r="112" spans="1:14" s="52" customFormat="1" ht="12.95" customHeight="1">
      <c r="A112" s="200"/>
      <c r="B112" s="80" t="s">
        <v>208</v>
      </c>
      <c r="C112" s="158"/>
      <c r="D112" s="158"/>
      <c r="E112" s="89" t="s">
        <v>200</v>
      </c>
      <c r="F112" s="128">
        <v>6121</v>
      </c>
      <c r="G112" s="89" t="s">
        <v>209</v>
      </c>
      <c r="H112" s="159">
        <v>100</v>
      </c>
      <c r="I112" s="55">
        <v>-15.1</v>
      </c>
      <c r="J112" s="78">
        <f aca="true" t="shared" si="14" ref="J112:J113">H112+I112</f>
        <v>84.9</v>
      </c>
      <c r="K112" s="90"/>
      <c r="L112" s="90"/>
      <c r="M112" s="90"/>
      <c r="N112" s="90"/>
    </row>
    <row r="113" spans="1:14" s="52" customFormat="1" ht="12.95" customHeight="1">
      <c r="A113" s="200"/>
      <c r="B113" s="80" t="s">
        <v>210</v>
      </c>
      <c r="C113" s="158"/>
      <c r="D113" s="158"/>
      <c r="E113" s="89" t="s">
        <v>69</v>
      </c>
      <c r="F113" s="128">
        <v>6121</v>
      </c>
      <c r="G113" s="89" t="s">
        <v>211</v>
      </c>
      <c r="H113" s="159">
        <v>1031</v>
      </c>
      <c r="I113" s="55">
        <v>15.1</v>
      </c>
      <c r="J113" s="78">
        <f t="shared" si="14"/>
        <v>1046.1</v>
      </c>
      <c r="K113" s="90"/>
      <c r="L113" s="90"/>
      <c r="M113" s="90"/>
      <c r="N113" s="90"/>
    </row>
    <row r="114" spans="1:14" s="52" customFormat="1" ht="12.95" customHeight="1">
      <c r="A114" s="200"/>
      <c r="B114" s="80" t="s">
        <v>212</v>
      </c>
      <c r="C114" s="158"/>
      <c r="D114" s="158"/>
      <c r="E114" s="89" t="s">
        <v>200</v>
      </c>
      <c r="F114" s="128">
        <v>6121</v>
      </c>
      <c r="G114" s="89" t="s">
        <v>213</v>
      </c>
      <c r="H114" s="159">
        <v>200</v>
      </c>
      <c r="I114" s="55">
        <v>-96.2</v>
      </c>
      <c r="J114" s="78">
        <f aca="true" t="shared" si="15" ref="J114:J115">H114+I114</f>
        <v>103.8</v>
      </c>
      <c r="K114" s="90"/>
      <c r="L114" s="90"/>
      <c r="M114" s="90"/>
      <c r="N114" s="90"/>
    </row>
    <row r="115" spans="1:14" s="52" customFormat="1" ht="12.95" customHeight="1">
      <c r="A115" s="200"/>
      <c r="B115" s="80" t="s">
        <v>214</v>
      </c>
      <c r="C115" s="158"/>
      <c r="D115" s="158"/>
      <c r="E115" s="89" t="s">
        <v>215</v>
      </c>
      <c r="F115" s="128">
        <v>6121</v>
      </c>
      <c r="G115" s="89" t="s">
        <v>216</v>
      </c>
      <c r="H115" s="159">
        <v>1590</v>
      </c>
      <c r="I115" s="55">
        <v>96.2</v>
      </c>
      <c r="J115" s="78">
        <f t="shared" si="15"/>
        <v>1686.2</v>
      </c>
      <c r="K115" s="90"/>
      <c r="L115" s="90"/>
      <c r="M115" s="90"/>
      <c r="N115" s="90"/>
    </row>
    <row r="116" spans="1:14" s="52" customFormat="1" ht="12.95" customHeight="1">
      <c r="A116" s="200"/>
      <c r="B116" s="154" t="s">
        <v>217</v>
      </c>
      <c r="C116" s="155"/>
      <c r="D116" s="155"/>
      <c r="E116" s="160" t="s">
        <v>69</v>
      </c>
      <c r="F116" s="161">
        <v>6121</v>
      </c>
      <c r="G116" s="160" t="s">
        <v>218</v>
      </c>
      <c r="H116" s="159">
        <v>500</v>
      </c>
      <c r="I116" s="55">
        <v>-243.1</v>
      </c>
      <c r="J116" s="156">
        <f aca="true" t="shared" si="16" ref="J116:J120">H116+I116</f>
        <v>256.9</v>
      </c>
      <c r="K116" s="90"/>
      <c r="L116" s="90"/>
      <c r="M116" s="90"/>
      <c r="N116" s="90"/>
    </row>
    <row r="117" spans="1:14" s="52" customFormat="1" ht="12.95" customHeight="1">
      <c r="A117" s="200"/>
      <c r="B117" s="154" t="s">
        <v>219</v>
      </c>
      <c r="C117" s="155"/>
      <c r="D117" s="155"/>
      <c r="E117" s="160" t="s">
        <v>69</v>
      </c>
      <c r="F117" s="161">
        <v>6121</v>
      </c>
      <c r="G117" s="160" t="s">
        <v>220</v>
      </c>
      <c r="H117" s="159">
        <v>150</v>
      </c>
      <c r="I117" s="55">
        <v>-150</v>
      </c>
      <c r="J117" s="156">
        <f t="shared" si="16"/>
        <v>0</v>
      </c>
      <c r="K117" s="90"/>
      <c r="L117" s="90"/>
      <c r="M117" s="90"/>
      <c r="N117" s="90"/>
    </row>
    <row r="118" spans="1:14" s="52" customFormat="1" ht="12.95" customHeight="1">
      <c r="A118" s="200"/>
      <c r="B118" s="154" t="s">
        <v>221</v>
      </c>
      <c r="C118" s="155"/>
      <c r="D118" s="155"/>
      <c r="E118" s="160" t="s">
        <v>62</v>
      </c>
      <c r="F118" s="161">
        <v>6121</v>
      </c>
      <c r="G118" s="160" t="s">
        <v>222</v>
      </c>
      <c r="H118" s="159">
        <v>350</v>
      </c>
      <c r="I118" s="55">
        <v>-319</v>
      </c>
      <c r="J118" s="156">
        <f t="shared" si="16"/>
        <v>31</v>
      </c>
      <c r="K118" s="90"/>
      <c r="L118" s="90"/>
      <c r="M118" s="90"/>
      <c r="N118" s="90"/>
    </row>
    <row r="119" spans="1:14" s="52" customFormat="1" ht="12.95" customHeight="1">
      <c r="A119" s="200"/>
      <c r="B119" s="154" t="s">
        <v>223</v>
      </c>
      <c r="C119" s="155"/>
      <c r="D119" s="155"/>
      <c r="E119" s="160" t="s">
        <v>69</v>
      </c>
      <c r="F119" s="161">
        <v>6121</v>
      </c>
      <c r="G119" s="160" t="s">
        <v>224</v>
      </c>
      <c r="H119" s="159">
        <v>500</v>
      </c>
      <c r="I119" s="55">
        <v>171.6</v>
      </c>
      <c r="J119" s="156">
        <f t="shared" si="16"/>
        <v>671.6</v>
      </c>
      <c r="K119" s="90"/>
      <c r="L119" s="90"/>
      <c r="M119" s="90"/>
      <c r="N119" s="90"/>
    </row>
    <row r="120" spans="1:14" s="52" customFormat="1" ht="12.95" customHeight="1">
      <c r="A120" s="200"/>
      <c r="B120" s="154" t="s">
        <v>225</v>
      </c>
      <c r="C120" s="155"/>
      <c r="D120" s="155"/>
      <c r="E120" s="160" t="s">
        <v>183</v>
      </c>
      <c r="F120" s="161">
        <v>6121</v>
      </c>
      <c r="G120" s="160" t="s">
        <v>226</v>
      </c>
      <c r="H120" s="159">
        <v>3018</v>
      </c>
      <c r="I120" s="55">
        <v>540.5</v>
      </c>
      <c r="J120" s="156">
        <f t="shared" si="16"/>
        <v>3558.5</v>
      </c>
      <c r="K120" s="90"/>
      <c r="L120" s="90"/>
      <c r="M120" s="90"/>
      <c r="N120" s="90"/>
    </row>
    <row r="121" spans="1:14" s="52" customFormat="1" ht="12.95" customHeight="1">
      <c r="A121" s="200"/>
      <c r="B121" s="154" t="s">
        <v>227</v>
      </c>
      <c r="C121" s="155"/>
      <c r="D121" s="155"/>
      <c r="E121" s="160" t="s">
        <v>77</v>
      </c>
      <c r="F121" s="161">
        <v>6121</v>
      </c>
      <c r="G121" s="160" t="s">
        <v>228</v>
      </c>
      <c r="H121" s="159">
        <v>2056.61</v>
      </c>
      <c r="I121" s="55">
        <v>-1200</v>
      </c>
      <c r="J121" s="156">
        <f aca="true" t="shared" si="17" ref="J121:J123">H121+I121</f>
        <v>856.6100000000001</v>
      </c>
      <c r="K121" s="90"/>
      <c r="L121" s="90"/>
      <c r="M121" s="90"/>
      <c r="N121" s="90"/>
    </row>
    <row r="122" spans="1:14" s="52" customFormat="1" ht="12.95" customHeight="1">
      <c r="A122" s="200"/>
      <c r="B122" s="154" t="s">
        <v>229</v>
      </c>
      <c r="C122" s="155"/>
      <c r="D122" s="155"/>
      <c r="E122" s="160" t="s">
        <v>230</v>
      </c>
      <c r="F122" s="161">
        <v>6121</v>
      </c>
      <c r="G122" s="160" t="s">
        <v>231</v>
      </c>
      <c r="H122" s="159">
        <v>390</v>
      </c>
      <c r="I122" s="55">
        <v>740</v>
      </c>
      <c r="J122" s="156">
        <f t="shared" si="17"/>
        <v>1130</v>
      </c>
      <c r="K122" s="90"/>
      <c r="L122" s="90"/>
      <c r="M122" s="90"/>
      <c r="N122" s="90"/>
    </row>
    <row r="123" spans="1:14" s="52" customFormat="1" ht="12.95" customHeight="1">
      <c r="A123" s="200"/>
      <c r="B123" s="154" t="s">
        <v>232</v>
      </c>
      <c r="C123" s="155"/>
      <c r="D123" s="155"/>
      <c r="E123" s="160" t="s">
        <v>233</v>
      </c>
      <c r="F123" s="161">
        <v>6121</v>
      </c>
      <c r="G123" s="160" t="s">
        <v>234</v>
      </c>
      <c r="H123" s="159">
        <v>257</v>
      </c>
      <c r="I123" s="55">
        <v>460</v>
      </c>
      <c r="J123" s="156">
        <f t="shared" si="17"/>
        <v>717</v>
      </c>
      <c r="K123" s="90"/>
      <c r="L123" s="90"/>
      <c r="M123" s="90"/>
      <c r="N123" s="90"/>
    </row>
    <row r="124" spans="1:14" s="52" customFormat="1" ht="12.95" customHeight="1">
      <c r="A124" s="200"/>
      <c r="B124" s="154" t="s">
        <v>235</v>
      </c>
      <c r="C124" s="155"/>
      <c r="D124" s="155"/>
      <c r="E124" s="160" t="s">
        <v>69</v>
      </c>
      <c r="F124" s="161">
        <v>6121</v>
      </c>
      <c r="G124" s="160" t="s">
        <v>236</v>
      </c>
      <c r="H124" s="159">
        <v>15541</v>
      </c>
      <c r="I124" s="55">
        <v>-1100</v>
      </c>
      <c r="J124" s="156">
        <f aca="true" t="shared" si="18" ref="J124">H124+I124</f>
        <v>14441</v>
      </c>
      <c r="K124" s="90"/>
      <c r="L124" s="90"/>
      <c r="M124" s="90"/>
      <c r="N124" s="90"/>
    </row>
    <row r="125" spans="1:14" s="52" customFormat="1" ht="12.95" customHeight="1">
      <c r="A125" s="200"/>
      <c r="B125" s="154" t="s">
        <v>240</v>
      </c>
      <c r="C125" s="155"/>
      <c r="D125" s="155"/>
      <c r="E125" s="160" t="s">
        <v>69</v>
      </c>
      <c r="F125" s="161">
        <v>6121</v>
      </c>
      <c r="G125" s="160" t="s">
        <v>241</v>
      </c>
      <c r="H125" s="159">
        <v>400</v>
      </c>
      <c r="I125" s="55">
        <v>-390</v>
      </c>
      <c r="J125" s="156">
        <f aca="true" t="shared" si="19" ref="J125:J126">H125+I125</f>
        <v>10</v>
      </c>
      <c r="K125" s="90"/>
      <c r="L125" s="90"/>
      <c r="M125" s="90"/>
      <c r="N125" s="90"/>
    </row>
    <row r="126" spans="1:14" s="52" customFormat="1" ht="12.95" customHeight="1">
      <c r="A126" s="200"/>
      <c r="B126" s="154" t="s">
        <v>242</v>
      </c>
      <c r="C126" s="155"/>
      <c r="D126" s="155"/>
      <c r="E126" s="160" t="s">
        <v>69</v>
      </c>
      <c r="F126" s="161">
        <v>6121</v>
      </c>
      <c r="G126" s="160" t="s">
        <v>243</v>
      </c>
      <c r="H126" s="159">
        <v>500</v>
      </c>
      <c r="I126" s="55">
        <v>-22</v>
      </c>
      <c r="J126" s="156">
        <f t="shared" si="19"/>
        <v>478</v>
      </c>
      <c r="K126" s="90"/>
      <c r="L126" s="90"/>
      <c r="M126" s="90"/>
      <c r="N126" s="90"/>
    </row>
    <row r="127" spans="1:10" ht="12.95" customHeight="1">
      <c r="A127" s="43"/>
      <c r="B127" s="44"/>
      <c r="C127" s="45"/>
      <c r="D127" s="45"/>
      <c r="E127" s="182" t="s">
        <v>22</v>
      </c>
      <c r="F127" s="182"/>
      <c r="G127" s="182"/>
      <c r="H127" s="79">
        <f>SUM(H99:H126)</f>
        <v>50861</v>
      </c>
      <c r="I127" s="79">
        <f aca="true" t="shared" si="20" ref="I127:J127">SUM(I99:I126)</f>
        <v>-1307.3</v>
      </c>
      <c r="J127" s="79">
        <f t="shared" si="20"/>
        <v>49553.7</v>
      </c>
    </row>
    <row r="128" spans="1:10" ht="12.95" customHeight="1">
      <c r="A128" s="46" t="s">
        <v>31</v>
      </c>
      <c r="B128" s="47"/>
      <c r="C128" s="48"/>
      <c r="D128" s="48"/>
      <c r="E128" s="49"/>
      <c r="F128" s="49"/>
      <c r="G128" s="49"/>
      <c r="H128" s="33"/>
      <c r="I128" s="34"/>
      <c r="J128" s="11"/>
    </row>
    <row r="129" spans="1:14" s="52" customFormat="1" ht="12.95" customHeight="1">
      <c r="A129" s="72" t="s">
        <v>13</v>
      </c>
      <c r="B129" s="53"/>
      <c r="C129" s="42"/>
      <c r="D129" s="72"/>
      <c r="E129" s="73"/>
      <c r="F129" s="41"/>
      <c r="G129" s="41"/>
      <c r="H129" s="54"/>
      <c r="I129" s="55"/>
      <c r="J129" s="54"/>
      <c r="K129" s="90"/>
      <c r="L129" s="90"/>
      <c r="M129" s="90"/>
      <c r="N129" s="90"/>
    </row>
    <row r="130" spans="1:10" ht="12" customHeight="1">
      <c r="A130" s="14"/>
      <c r="B130" s="13"/>
      <c r="C130" s="14"/>
      <c r="D130" s="14"/>
      <c r="E130" s="183" t="s">
        <v>32</v>
      </c>
      <c r="F130" s="184"/>
      <c r="G130" s="185"/>
      <c r="H130" s="50">
        <f>SUM(H129:H129)</f>
        <v>0</v>
      </c>
      <c r="I130" s="36">
        <v>0</v>
      </c>
      <c r="J130" s="50">
        <f>SUM(J129:J129)</f>
        <v>0</v>
      </c>
    </row>
    <row r="131" spans="1:10" ht="12.95" customHeight="1">
      <c r="A131" s="14"/>
      <c r="B131" s="13"/>
      <c r="C131" s="14"/>
      <c r="D131" s="14"/>
      <c r="E131" s="24"/>
      <c r="F131" s="24"/>
      <c r="G131" s="25"/>
      <c r="H131" s="33"/>
      <c r="I131" s="34"/>
      <c r="J131" s="35"/>
    </row>
    <row r="132" spans="1:10" ht="12.95" customHeight="1">
      <c r="A132" s="3"/>
      <c r="B132" s="26" t="s">
        <v>30</v>
      </c>
      <c r="C132" s="18"/>
      <c r="D132" s="18"/>
      <c r="E132" s="186" t="s">
        <v>15</v>
      </c>
      <c r="F132" s="187"/>
      <c r="G132" s="187"/>
      <c r="H132" s="188"/>
      <c r="I132" s="22">
        <f>I13</f>
        <v>245.7</v>
      </c>
      <c r="J132" s="39"/>
    </row>
    <row r="133" spans="1:10" ht="12.95" customHeight="1">
      <c r="A133" s="3"/>
      <c r="B133" s="17"/>
      <c r="C133" s="18"/>
      <c r="D133" s="18"/>
      <c r="E133" s="186" t="s">
        <v>23</v>
      </c>
      <c r="F133" s="187"/>
      <c r="G133" s="187"/>
      <c r="H133" s="188"/>
      <c r="I133" s="22">
        <f>I97+I14</f>
        <v>1549</v>
      </c>
      <c r="J133" s="12"/>
    </row>
    <row r="134" spans="1:10" ht="12.95" customHeight="1">
      <c r="A134" s="3"/>
      <c r="B134" s="17"/>
      <c r="C134" s="18"/>
      <c r="D134" s="18"/>
      <c r="E134" s="186" t="s">
        <v>24</v>
      </c>
      <c r="F134" s="187"/>
      <c r="G134" s="187"/>
      <c r="H134" s="188"/>
      <c r="I134" s="22">
        <f>I127+I15</f>
        <v>-1303.3</v>
      </c>
      <c r="J134" s="40"/>
    </row>
    <row r="135" spans="1:10" ht="12.95" customHeight="1">
      <c r="A135" s="3"/>
      <c r="B135" s="17"/>
      <c r="C135" s="18"/>
      <c r="D135" s="18"/>
      <c r="E135" s="186" t="s">
        <v>25</v>
      </c>
      <c r="F135" s="187"/>
      <c r="G135" s="187"/>
      <c r="H135" s="188"/>
      <c r="I135" s="22">
        <f>I133+I134</f>
        <v>245.70000000000005</v>
      </c>
      <c r="J135" s="40"/>
    </row>
    <row r="136" spans="1:10" ht="12.95" customHeight="1">
      <c r="A136" s="3"/>
      <c r="B136" s="17"/>
      <c r="C136" s="18"/>
      <c r="D136" s="18"/>
      <c r="E136" s="179" t="s">
        <v>26</v>
      </c>
      <c r="F136" s="180"/>
      <c r="G136" s="180"/>
      <c r="H136" s="181"/>
      <c r="I136" s="22">
        <f>I132-I135</f>
        <v>0</v>
      </c>
      <c r="J136" s="40"/>
    </row>
    <row r="137" spans="1:10" ht="12.95" customHeight="1">
      <c r="A137" s="3"/>
      <c r="B137" s="17"/>
      <c r="C137" s="18"/>
      <c r="D137" s="18"/>
      <c r="E137" s="179" t="s">
        <v>27</v>
      </c>
      <c r="F137" s="180"/>
      <c r="G137" s="180"/>
      <c r="H137" s="181"/>
      <c r="I137" s="22">
        <f>I130</f>
        <v>0</v>
      </c>
      <c r="J137" s="40"/>
    </row>
    <row r="138" spans="1:10" ht="12.95" customHeight="1">
      <c r="A138" s="3"/>
      <c r="B138" s="3"/>
      <c r="C138" s="29"/>
      <c r="D138" s="29"/>
      <c r="E138" s="30"/>
      <c r="F138" s="56"/>
      <c r="G138" s="57"/>
      <c r="H138" s="69" t="s">
        <v>249</v>
      </c>
      <c r="I138" s="68"/>
      <c r="J138" s="69" t="s">
        <v>248</v>
      </c>
    </row>
    <row r="139" spans="1:10" ht="12.95" customHeight="1">
      <c r="A139" s="3"/>
      <c r="B139" s="26" t="s">
        <v>33</v>
      </c>
      <c r="C139" s="18"/>
      <c r="D139" s="18"/>
      <c r="E139" s="32" t="s">
        <v>28</v>
      </c>
      <c r="F139" s="58"/>
      <c r="G139" s="59"/>
      <c r="H139" s="55">
        <v>610531.23</v>
      </c>
      <c r="I139" s="60">
        <f>I132</f>
        <v>245.7</v>
      </c>
      <c r="J139" s="60">
        <f>H139+I139</f>
        <v>610776.9299999999</v>
      </c>
    </row>
    <row r="140" spans="1:10" ht="12.95" customHeight="1">
      <c r="A140" s="3"/>
      <c r="B140" s="17"/>
      <c r="C140" s="18"/>
      <c r="D140" s="18"/>
      <c r="E140" s="27" t="s">
        <v>23</v>
      </c>
      <c r="F140" s="61"/>
      <c r="G140" s="62"/>
      <c r="H140" s="63">
        <v>522652.23</v>
      </c>
      <c r="I140" s="60">
        <f>I97+I14</f>
        <v>1549</v>
      </c>
      <c r="J140" s="64">
        <f>H140+I140</f>
        <v>524201.23</v>
      </c>
    </row>
    <row r="141" spans="1:10" ht="12.95" customHeight="1">
      <c r="A141" s="3"/>
      <c r="B141" s="17"/>
      <c r="C141" s="18"/>
      <c r="D141" s="18"/>
      <c r="E141" s="12" t="s">
        <v>24</v>
      </c>
      <c r="F141" s="57"/>
      <c r="G141" s="65"/>
      <c r="H141" s="63">
        <v>95413.9</v>
      </c>
      <c r="I141" s="60">
        <f>I127+I15</f>
        <v>-1303.3</v>
      </c>
      <c r="J141" s="64">
        <f>H141+I141</f>
        <v>94110.59999999999</v>
      </c>
    </row>
    <row r="142" spans="1:10" ht="12.95" customHeight="1">
      <c r="A142" s="3"/>
      <c r="C142" s="29"/>
      <c r="D142" s="29"/>
      <c r="E142" s="28" t="s">
        <v>34</v>
      </c>
      <c r="F142" s="61"/>
      <c r="G142" s="62"/>
      <c r="H142" s="60">
        <f>H140+H141</f>
        <v>618066.13</v>
      </c>
      <c r="I142" s="60">
        <f>SUM(I140:I141)</f>
        <v>245.70000000000005</v>
      </c>
      <c r="J142" s="60">
        <f>SUM(J140:J141)</f>
        <v>618311.83</v>
      </c>
    </row>
    <row r="143" spans="1:10" ht="12.95" customHeight="1">
      <c r="A143" s="3"/>
      <c r="B143" s="3"/>
      <c r="C143" s="29"/>
      <c r="D143" s="29"/>
      <c r="E143" s="12" t="s">
        <v>18</v>
      </c>
      <c r="F143" s="57"/>
      <c r="G143" s="65"/>
      <c r="H143" s="64">
        <f>H139-H142</f>
        <v>-7534.900000000023</v>
      </c>
      <c r="I143" s="60">
        <f>I139-I142</f>
        <v>0</v>
      </c>
      <c r="J143" s="64">
        <f>J139-J142</f>
        <v>-7534.900000000023</v>
      </c>
    </row>
    <row r="144" spans="1:10" ht="12.95" customHeight="1">
      <c r="A144" s="3"/>
      <c r="B144" s="31" t="s">
        <v>247</v>
      </c>
      <c r="C144" s="29"/>
      <c r="D144" s="29"/>
      <c r="E144" s="28" t="s">
        <v>29</v>
      </c>
      <c r="F144" s="61"/>
      <c r="G144" s="62"/>
      <c r="H144" s="66">
        <v>7534.9</v>
      </c>
      <c r="I144" s="60">
        <f>I137</f>
        <v>0</v>
      </c>
      <c r="J144" s="64">
        <f>H144+I144</f>
        <v>7534.9</v>
      </c>
    </row>
    <row r="145" spans="6:10" ht="12.95" customHeight="1">
      <c r="F145" s="67"/>
      <c r="G145" s="67"/>
      <c r="H145" s="67"/>
      <c r="I145" s="67"/>
      <c r="J145" s="67"/>
    </row>
    <row r="146" spans="6:10" ht="12.95" customHeight="1">
      <c r="F146" s="67"/>
      <c r="G146" s="67"/>
      <c r="H146" s="67"/>
      <c r="I146" s="67"/>
      <c r="J146" s="67"/>
    </row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</sheetData>
  <mergeCells count="45">
    <mergeCell ref="A95:A96"/>
    <mergeCell ref="A107:A126"/>
    <mergeCell ref="A89:A91"/>
    <mergeCell ref="A103:A105"/>
    <mergeCell ref="A8:A12"/>
    <mergeCell ref="A77:A78"/>
    <mergeCell ref="A44:A45"/>
    <mergeCell ref="A48:A49"/>
    <mergeCell ref="A40:A41"/>
    <mergeCell ref="A71:A72"/>
    <mergeCell ref="A73:A74"/>
    <mergeCell ref="A75:A76"/>
    <mergeCell ref="A18:A35"/>
    <mergeCell ref="A36:A37"/>
    <mergeCell ref="A38:A39"/>
    <mergeCell ref="A92:A93"/>
    <mergeCell ref="A60:A63"/>
    <mergeCell ref="A64:A65"/>
    <mergeCell ref="A66:A67"/>
    <mergeCell ref="A68:A69"/>
    <mergeCell ref="A79:A88"/>
    <mergeCell ref="A42:A43"/>
    <mergeCell ref="A46:A47"/>
    <mergeCell ref="A50:A52"/>
    <mergeCell ref="A53:A56"/>
    <mergeCell ref="A58:A59"/>
    <mergeCell ref="A5:A7"/>
    <mergeCell ref="H1:J1"/>
    <mergeCell ref="B2:B3"/>
    <mergeCell ref="E2:E3"/>
    <mergeCell ref="F2:F3"/>
    <mergeCell ref="G2:G3"/>
    <mergeCell ref="E97:G97"/>
    <mergeCell ref="E13:G13"/>
    <mergeCell ref="E14:G14"/>
    <mergeCell ref="E15:G15"/>
    <mergeCell ref="E16:G16"/>
    <mergeCell ref="E137:H137"/>
    <mergeCell ref="E127:G127"/>
    <mergeCell ref="E130:G130"/>
    <mergeCell ref="E133:H133"/>
    <mergeCell ref="E135:H135"/>
    <mergeCell ref="E136:H136"/>
    <mergeCell ref="E132:H132"/>
    <mergeCell ref="E134:H134"/>
  </mergeCells>
  <conditionalFormatting sqref="B1:B2">
    <cfRule type="expression" priority="16108" dxfId="2" stopIfTrue="1">
      <formula>$K1="Z"</formula>
    </cfRule>
    <cfRule type="expression" priority="16109" dxfId="1" stopIfTrue="1">
      <formula>$K1="T"</formula>
    </cfRule>
    <cfRule type="expression" priority="16110" dxfId="0" stopIfTrue="1">
      <formula>$K1="Y"</formula>
    </cfRule>
  </conditionalFormatting>
  <conditionalFormatting sqref="B2">
    <cfRule type="expression" priority="16105" dxfId="2" stopIfTrue="1">
      <formula>$K2="Z"</formula>
    </cfRule>
    <cfRule type="expression" priority="16106" dxfId="1" stopIfTrue="1">
      <formula>$K2="T"</formula>
    </cfRule>
    <cfRule type="expression" priority="16107" dxfId="0" stopIfTrue="1">
      <formula>$K2="Y"</formula>
    </cfRule>
  </conditionalFormatting>
  <conditionalFormatting sqref="C13:D15 B1:B2">
    <cfRule type="expression" priority="16102" dxfId="2" stopIfTrue="1">
      <formula>#REF!="Z"</formula>
    </cfRule>
    <cfRule type="expression" priority="16103" dxfId="1" stopIfTrue="1">
      <formula>#REF!="T"</formula>
    </cfRule>
    <cfRule type="expression" priority="16104" dxfId="0" stopIfTrue="1">
      <formula>#REF!="Y"</formula>
    </cfRule>
  </conditionalFormatting>
  <conditionalFormatting sqref="H140">
    <cfRule type="expression" priority="16099" dxfId="2" stopIfTrue="1">
      <formula>$J140="Z"</formula>
    </cfRule>
    <cfRule type="expression" priority="16100" dxfId="1" stopIfTrue="1">
      <formula>$J140="T"</formula>
    </cfRule>
    <cfRule type="expression" priority="16101" dxfId="0" stopIfTrue="1">
      <formula>$J140="Y"</formula>
    </cfRule>
  </conditionalFormatting>
  <conditionalFormatting sqref="H141">
    <cfRule type="expression" priority="16096" dxfId="2" stopIfTrue="1">
      <formula>$J141="Z"</formula>
    </cfRule>
    <cfRule type="expression" priority="16097" dxfId="1" stopIfTrue="1">
      <formula>$J141="T"</formula>
    </cfRule>
    <cfRule type="expression" priority="16098" dxfId="0" stopIfTrue="1">
      <formula>$J141="Y"</formula>
    </cfRule>
  </conditionalFormatting>
  <conditionalFormatting sqref="H140">
    <cfRule type="expression" priority="16090" dxfId="2" stopIfTrue="1">
      <formula>$J140="Z"</formula>
    </cfRule>
    <cfRule type="expression" priority="16091" dxfId="1" stopIfTrue="1">
      <formula>$J140="T"</formula>
    </cfRule>
    <cfRule type="expression" priority="16092" dxfId="0" stopIfTrue="1">
      <formula>$J140="Y"</formula>
    </cfRule>
  </conditionalFormatting>
  <conditionalFormatting sqref="H141">
    <cfRule type="expression" priority="16087" dxfId="2" stopIfTrue="1">
      <formula>$J141="Z"</formula>
    </cfRule>
    <cfRule type="expression" priority="16088" dxfId="1" stopIfTrue="1">
      <formula>$J141="T"</formula>
    </cfRule>
    <cfRule type="expression" priority="16089" dxfId="0" stopIfTrue="1">
      <formula>$J141="Y"</formula>
    </cfRule>
  </conditionalFormatting>
  <conditionalFormatting sqref="B18:B21"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B18:B21">
    <cfRule type="expression" priority="28" dxfId="2" stopIfTrue="1">
      <formula>#REF!="Z"</formula>
    </cfRule>
  </conditionalFormatting>
  <conditionalFormatting sqref="B18:B21">
    <cfRule type="expression" priority="16" dxfId="2" stopIfTrue="1">
      <formula>$N18="Z"</formula>
    </cfRule>
    <cfRule type="expression" priority="17" dxfId="1" stopIfTrue="1">
      <formula>$N18="T"</formula>
    </cfRule>
    <cfRule type="expression" priority="18" dxfId="0" stopIfTrue="1">
      <formula>$N18="Y"</formula>
    </cfRule>
    <cfRule type="expression" priority="19" dxfId="2" stopIfTrue="1">
      <formula>$L18="Z"</formula>
    </cfRule>
    <cfRule type="expression" priority="20" dxfId="1" stopIfTrue="1">
      <formula>$L18="T"</formula>
    </cfRule>
    <cfRule type="expression" priority="21" dxfId="0" stopIfTrue="1">
      <formula>$L18="Y"</formula>
    </cfRule>
    <cfRule type="expression" priority="22" dxfId="2" stopIfTrue="1">
      <formula>$P18="Z"</formula>
    </cfRule>
    <cfRule type="expression" priority="23" dxfId="1" stopIfTrue="1">
      <formula>$P18="T"</formula>
    </cfRule>
    <cfRule type="expression" priority="24" dxfId="0" stopIfTrue="1">
      <formula>$P18="Y"</formula>
    </cfRule>
    <cfRule type="expression" priority="25" dxfId="2" stopIfTrue="1">
      <formula>$K18="Z"</formula>
    </cfRule>
    <cfRule type="expression" priority="26" dxfId="1" stopIfTrue="1">
      <formula>$K18="T"</formula>
    </cfRule>
    <cfRule type="expression" priority="27" dxfId="0" stopIfTrue="1">
      <formula>$K18="Y"</formula>
    </cfRule>
  </conditionalFormatting>
  <conditionalFormatting sqref="B60:B63">
    <cfRule type="expression" priority="13" dxfId="2" stopIfTrue="1">
      <formula>$L60="Z"</formula>
    </cfRule>
    <cfRule type="expression" priority="14" dxfId="1" stopIfTrue="1">
      <formula>$L60="T"</formula>
    </cfRule>
    <cfRule type="expression" priority="15" dxfId="0" stopIfTrue="1">
      <formula>$L60="Y"</formula>
    </cfRule>
  </conditionalFormatting>
  <conditionalFormatting sqref="H67">
    <cfRule type="expression" priority="10" dxfId="2" stopIfTrue="1">
      <formula>$L67="Z"</formula>
    </cfRule>
    <cfRule type="expression" priority="11" dxfId="1" stopIfTrue="1">
      <formula>$L67="T"</formula>
    </cfRule>
    <cfRule type="expression" priority="12" dxfId="0" stopIfTrue="1">
      <formula>$L67="Y"</formula>
    </cfRule>
  </conditionalFormatting>
  <conditionalFormatting sqref="H66">
    <cfRule type="expression" priority="7" dxfId="2" stopIfTrue="1">
      <formula>$L66="Z"</formula>
    </cfRule>
    <cfRule type="expression" priority="8" dxfId="1" stopIfTrue="1">
      <formula>$L66="T"</formula>
    </cfRule>
    <cfRule type="expression" priority="9" dxfId="0" stopIfTrue="1">
      <formula>$L66="Y"</formula>
    </cfRule>
  </conditionalFormatting>
  <conditionalFormatting sqref="B103:B104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E103:F103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 topLeftCell="A1">
      <selection activeCell="B23" sqref="B23:J23"/>
    </sheetView>
  </sheetViews>
  <sheetFormatPr defaultColWidth="9.140625" defaultRowHeight="15"/>
  <cols>
    <col min="1" max="1" width="4.00390625" style="52" customWidth="1"/>
    <col min="2" max="2" width="69.00390625" style="52" customWidth="1"/>
    <col min="3" max="3" width="4.140625" style="52" customWidth="1"/>
    <col min="4" max="4" width="10.140625" style="52" customWidth="1"/>
    <col min="5" max="6" width="7.28125" style="52" customWidth="1"/>
    <col min="7" max="7" width="6.7109375" style="52" customWidth="1"/>
    <col min="8" max="8" width="10.140625" style="52" customWidth="1"/>
    <col min="9" max="9" width="11.28125" style="52" customWidth="1"/>
    <col min="10" max="10" width="10.140625" style="52" customWidth="1"/>
    <col min="11" max="11" width="23.57421875" style="90" customWidth="1"/>
    <col min="12" max="14" width="9.140625" style="90" customWidth="1"/>
    <col min="15" max="16384" width="9.140625" style="52" customWidth="1"/>
  </cols>
  <sheetData>
    <row r="1" spans="1:10" ht="12.95" customHeight="1">
      <c r="A1" s="1" t="s">
        <v>38</v>
      </c>
      <c r="B1" s="37"/>
      <c r="C1" s="2"/>
      <c r="D1" s="2"/>
      <c r="E1" s="3"/>
      <c r="F1" s="3"/>
      <c r="G1" s="3"/>
      <c r="H1" s="197" t="s">
        <v>37</v>
      </c>
      <c r="I1" s="197"/>
      <c r="J1" s="197"/>
    </row>
    <row r="2" spans="1:10" ht="12.95" customHeight="1">
      <c r="A2" s="4" t="s">
        <v>0</v>
      </c>
      <c r="B2" s="198" t="s">
        <v>1</v>
      </c>
      <c r="C2" s="4"/>
      <c r="D2" s="4" t="s">
        <v>2</v>
      </c>
      <c r="E2" s="198" t="s">
        <v>3</v>
      </c>
      <c r="F2" s="198" t="s">
        <v>4</v>
      </c>
      <c r="G2" s="198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99"/>
      <c r="C3" s="5"/>
      <c r="D3" s="5" t="s">
        <v>10</v>
      </c>
      <c r="E3" s="199"/>
      <c r="F3" s="199"/>
      <c r="G3" s="199"/>
      <c r="H3" s="5" t="s">
        <v>11</v>
      </c>
      <c r="I3" s="5" t="s">
        <v>39</v>
      </c>
      <c r="J3" s="5" t="s">
        <v>11</v>
      </c>
    </row>
    <row r="4" spans="1:3" ht="12.95" customHeight="1">
      <c r="A4" s="75" t="s">
        <v>12</v>
      </c>
      <c r="B4" s="76"/>
      <c r="C4" s="77"/>
    </row>
    <row r="5" spans="1:10" ht="12.95" customHeight="1">
      <c r="A5" s="195" t="s">
        <v>13</v>
      </c>
      <c r="B5" s="80" t="s">
        <v>258</v>
      </c>
      <c r="C5" s="42"/>
      <c r="D5" s="89" t="s">
        <v>256</v>
      </c>
      <c r="E5" s="168"/>
      <c r="F5" s="168">
        <v>4122</v>
      </c>
      <c r="G5" s="41" t="s">
        <v>257</v>
      </c>
      <c r="H5" s="54">
        <v>286</v>
      </c>
      <c r="I5" s="55">
        <v>4</v>
      </c>
      <c r="J5" s="78">
        <f>H5+I5</f>
        <v>290</v>
      </c>
    </row>
    <row r="6" spans="1:10" ht="12.95" customHeight="1">
      <c r="A6" s="196"/>
      <c r="B6" s="80" t="s">
        <v>259</v>
      </c>
      <c r="C6" s="42"/>
      <c r="D6" s="89" t="s">
        <v>256</v>
      </c>
      <c r="E6" s="168">
        <v>3421</v>
      </c>
      <c r="F6" s="168">
        <v>5336</v>
      </c>
      <c r="G6" s="41" t="s">
        <v>257</v>
      </c>
      <c r="H6" s="54">
        <v>286</v>
      </c>
      <c r="I6" s="55">
        <v>4</v>
      </c>
      <c r="J6" s="78">
        <f>H6+I6</f>
        <v>290</v>
      </c>
    </row>
    <row r="7" spans="1:10" ht="12.95" customHeight="1">
      <c r="A7" s="203" t="s">
        <v>14</v>
      </c>
      <c r="B7" s="80" t="s">
        <v>260</v>
      </c>
      <c r="C7" s="99"/>
      <c r="D7" s="41"/>
      <c r="E7" s="168">
        <v>6171</v>
      </c>
      <c r="F7" s="168">
        <v>2322</v>
      </c>
      <c r="G7" s="41" t="s">
        <v>90</v>
      </c>
      <c r="H7" s="54">
        <v>200</v>
      </c>
      <c r="I7" s="55">
        <v>91</v>
      </c>
      <c r="J7" s="78">
        <f aca="true" t="shared" si="0" ref="J7:J8">H7+I7</f>
        <v>291</v>
      </c>
    </row>
    <row r="8" spans="1:10" ht="12.95" customHeight="1">
      <c r="A8" s="203"/>
      <c r="B8" s="80" t="s">
        <v>261</v>
      </c>
      <c r="C8" s="42"/>
      <c r="D8" s="41"/>
      <c r="E8" s="168">
        <v>3631</v>
      </c>
      <c r="F8" s="168">
        <v>5171</v>
      </c>
      <c r="G8" s="41" t="s">
        <v>90</v>
      </c>
      <c r="H8" s="54">
        <v>10</v>
      </c>
      <c r="I8" s="55">
        <v>91</v>
      </c>
      <c r="J8" s="78">
        <f t="shared" si="0"/>
        <v>101</v>
      </c>
    </row>
    <row r="9" spans="1:14" ht="12.95" customHeight="1">
      <c r="A9" s="6"/>
      <c r="B9" s="7"/>
      <c r="C9" s="8"/>
      <c r="D9" s="8"/>
      <c r="E9" s="192" t="s">
        <v>15</v>
      </c>
      <c r="F9" s="192"/>
      <c r="G9" s="192"/>
      <c r="H9" s="88">
        <f>H5+H7</f>
        <v>486</v>
      </c>
      <c r="I9" s="88">
        <f aca="true" t="shared" si="1" ref="I9:J9">I5+I7</f>
        <v>95</v>
      </c>
      <c r="J9" s="88">
        <f t="shared" si="1"/>
        <v>581</v>
      </c>
      <c r="L9" s="169"/>
      <c r="M9" s="169">
        <v>40</v>
      </c>
      <c r="N9" s="169">
        <v>5172</v>
      </c>
    </row>
    <row r="10" spans="1:12" ht="12.95" customHeight="1">
      <c r="A10" s="6"/>
      <c r="B10" s="9" t="s">
        <v>36</v>
      </c>
      <c r="C10" s="8"/>
      <c r="D10" s="8"/>
      <c r="E10" s="193" t="s">
        <v>16</v>
      </c>
      <c r="F10" s="193"/>
      <c r="G10" s="193"/>
      <c r="H10" s="88">
        <f>H6+H8</f>
        <v>296</v>
      </c>
      <c r="I10" s="88">
        <f aca="true" t="shared" si="2" ref="I10:J10">I6+I8</f>
        <v>95</v>
      </c>
      <c r="J10" s="88">
        <f t="shared" si="2"/>
        <v>391</v>
      </c>
      <c r="K10" s="91"/>
      <c r="L10" s="170"/>
    </row>
    <row r="11" spans="1:11" ht="12.95" customHeight="1">
      <c r="A11" s="6"/>
      <c r="B11" s="10"/>
      <c r="C11" s="8"/>
      <c r="D11" s="8"/>
      <c r="E11" s="194" t="s">
        <v>17</v>
      </c>
      <c r="F11" s="194"/>
      <c r="G11" s="194"/>
      <c r="H11" s="88">
        <v>0</v>
      </c>
      <c r="I11" s="88">
        <v>0</v>
      </c>
      <c r="J11" s="88">
        <v>0</v>
      </c>
      <c r="K11" s="92"/>
    </row>
    <row r="12" spans="1:10" ht="12.95" customHeight="1">
      <c r="A12" s="12"/>
      <c r="B12" s="13"/>
      <c r="C12" s="14"/>
      <c r="D12" s="14"/>
      <c r="E12" s="194" t="s">
        <v>18</v>
      </c>
      <c r="F12" s="194"/>
      <c r="G12" s="194"/>
      <c r="H12" s="15">
        <f>H9-H10-H11</f>
        <v>190</v>
      </c>
      <c r="I12" s="15">
        <f>I9-I10-I11</f>
        <v>0</v>
      </c>
      <c r="J12" s="15">
        <f>J9-J10-J11</f>
        <v>190</v>
      </c>
    </row>
    <row r="13" spans="1:10" ht="12.95" customHeight="1">
      <c r="A13" s="16" t="s">
        <v>19</v>
      </c>
      <c r="B13" s="17"/>
      <c r="C13" s="18"/>
      <c r="D13" s="18"/>
      <c r="E13" s="19"/>
      <c r="F13" s="17"/>
      <c r="G13" s="17"/>
      <c r="H13" s="20"/>
      <c r="I13" s="20"/>
      <c r="J13" s="21"/>
    </row>
    <row r="14" spans="1:10" ht="12.95" customHeight="1">
      <c r="A14" s="201" t="s">
        <v>13</v>
      </c>
      <c r="B14" s="113" t="s">
        <v>262</v>
      </c>
      <c r="C14" s="95"/>
      <c r="D14" s="172" t="s">
        <v>123</v>
      </c>
      <c r="E14" s="114" t="s">
        <v>77</v>
      </c>
      <c r="F14" s="114" t="s">
        <v>264</v>
      </c>
      <c r="G14" s="114" t="s">
        <v>122</v>
      </c>
      <c r="H14" s="116">
        <v>30</v>
      </c>
      <c r="I14" s="117">
        <v>-5</v>
      </c>
      <c r="J14" s="118">
        <f>H14+I14</f>
        <v>25</v>
      </c>
    </row>
    <row r="15" spans="1:10" ht="12.95" customHeight="1">
      <c r="A15" s="202"/>
      <c r="B15" s="113" t="s">
        <v>263</v>
      </c>
      <c r="C15" s="101"/>
      <c r="D15" s="172" t="s">
        <v>123</v>
      </c>
      <c r="E15" s="114" t="s">
        <v>77</v>
      </c>
      <c r="F15" s="114" t="s">
        <v>265</v>
      </c>
      <c r="G15" s="114" t="s">
        <v>122</v>
      </c>
      <c r="H15" s="116">
        <v>5</v>
      </c>
      <c r="I15" s="117">
        <v>5</v>
      </c>
      <c r="J15" s="118">
        <f>H15+I15</f>
        <v>10</v>
      </c>
    </row>
    <row r="16" spans="1:10" ht="12.95" customHeight="1">
      <c r="A16" s="201" t="s">
        <v>14</v>
      </c>
      <c r="B16" s="96" t="s">
        <v>266</v>
      </c>
      <c r="C16" s="42"/>
      <c r="D16" s="80"/>
      <c r="E16" s="171">
        <v>2219</v>
      </c>
      <c r="F16" s="171">
        <v>5901</v>
      </c>
      <c r="G16" s="81" t="s">
        <v>269</v>
      </c>
      <c r="H16" s="97">
        <v>600</v>
      </c>
      <c r="I16" s="79">
        <v>-189</v>
      </c>
      <c r="J16" s="64">
        <f aca="true" t="shared" si="3" ref="J16:J20">H16+I16</f>
        <v>411</v>
      </c>
    </row>
    <row r="17" spans="1:11" ht="12.95" customHeight="1">
      <c r="A17" s="202"/>
      <c r="B17" s="173" t="s">
        <v>267</v>
      </c>
      <c r="C17" s="82"/>
      <c r="D17" s="83"/>
      <c r="E17" s="171">
        <v>3113</v>
      </c>
      <c r="F17" s="171">
        <v>5163</v>
      </c>
      <c r="G17" s="81"/>
      <c r="H17" s="97">
        <v>361</v>
      </c>
      <c r="I17" s="79">
        <v>189</v>
      </c>
      <c r="J17" s="64">
        <f t="shared" si="3"/>
        <v>550</v>
      </c>
      <c r="K17" s="93"/>
    </row>
    <row r="18" spans="1:14" s="51" customFormat="1" ht="12.95" customHeight="1">
      <c r="A18" s="174" t="s">
        <v>35</v>
      </c>
      <c r="B18" s="96" t="s">
        <v>268</v>
      </c>
      <c r="C18" s="102"/>
      <c r="D18" s="102"/>
      <c r="E18" s="171">
        <v>3113</v>
      </c>
      <c r="F18" s="171">
        <v>5169</v>
      </c>
      <c r="G18" s="81" t="s">
        <v>271</v>
      </c>
      <c r="H18" s="97">
        <v>0</v>
      </c>
      <c r="I18" s="79">
        <v>30</v>
      </c>
      <c r="J18" s="64">
        <f t="shared" si="3"/>
        <v>30</v>
      </c>
      <c r="K18" s="70"/>
      <c r="L18" s="71"/>
      <c r="M18" s="70"/>
      <c r="N18" s="70"/>
    </row>
    <row r="19" spans="1:14" s="51" customFormat="1" ht="12.95" customHeight="1">
      <c r="A19" s="201" t="s">
        <v>86</v>
      </c>
      <c r="B19" s="113" t="s">
        <v>272</v>
      </c>
      <c r="C19" s="102"/>
      <c r="D19" s="167"/>
      <c r="E19" s="114" t="s">
        <v>62</v>
      </c>
      <c r="F19" s="114" t="s">
        <v>273</v>
      </c>
      <c r="G19" s="114" t="s">
        <v>269</v>
      </c>
      <c r="H19" s="118">
        <v>411</v>
      </c>
      <c r="I19" s="117">
        <v>-320</v>
      </c>
      <c r="J19" s="118">
        <f t="shared" si="3"/>
        <v>91</v>
      </c>
      <c r="K19" s="70"/>
      <c r="L19" s="71"/>
      <c r="M19" s="70"/>
      <c r="N19" s="70"/>
    </row>
    <row r="20" spans="1:14" s="51" customFormat="1" ht="12.95" customHeight="1">
      <c r="A20" s="202"/>
      <c r="B20" s="113" t="s">
        <v>274</v>
      </c>
      <c r="C20" s="102"/>
      <c r="D20" s="167"/>
      <c r="E20" s="114" t="s">
        <v>276</v>
      </c>
      <c r="F20" s="114" t="s">
        <v>277</v>
      </c>
      <c r="G20" s="114" t="s">
        <v>275</v>
      </c>
      <c r="H20" s="118">
        <v>108.5</v>
      </c>
      <c r="I20" s="117">
        <v>320</v>
      </c>
      <c r="J20" s="118">
        <f t="shared" si="3"/>
        <v>428.5</v>
      </c>
      <c r="K20" s="70"/>
      <c r="L20" s="71"/>
      <c r="M20" s="70"/>
      <c r="N20" s="70"/>
    </row>
    <row r="21" spans="1:10" ht="12.95" customHeight="1">
      <c r="A21" s="17"/>
      <c r="B21" s="57"/>
      <c r="C21" s="74"/>
      <c r="D21" s="74"/>
      <c r="E21" s="189" t="s">
        <v>20</v>
      </c>
      <c r="F21" s="190"/>
      <c r="G21" s="191"/>
      <c r="H21" s="151">
        <f>SUM(H14:H20)</f>
        <v>1515.5</v>
      </c>
      <c r="I21" s="151">
        <f>SUM(I14:I20)</f>
        <v>30</v>
      </c>
      <c r="J21" s="151">
        <f>SUM(J14:J20)</f>
        <v>1545.5</v>
      </c>
    </row>
    <row r="22" spans="1:10" ht="12.95" customHeight="1">
      <c r="A22" s="38" t="s">
        <v>21</v>
      </c>
      <c r="B22" s="17"/>
      <c r="C22" s="18"/>
      <c r="D22" s="18"/>
      <c r="E22" s="19"/>
      <c r="F22" s="17"/>
      <c r="G22" s="17"/>
      <c r="H22" s="20"/>
      <c r="I22" s="20"/>
      <c r="J22" s="23"/>
    </row>
    <row r="23" spans="1:10" ht="12.95" customHeight="1">
      <c r="A23" s="168" t="s">
        <v>13</v>
      </c>
      <c r="B23" s="96" t="s">
        <v>278</v>
      </c>
      <c r="C23" s="102"/>
      <c r="D23" s="102"/>
      <c r="E23" s="171">
        <v>2219</v>
      </c>
      <c r="F23" s="171">
        <v>6121</v>
      </c>
      <c r="G23" s="81" t="s">
        <v>270</v>
      </c>
      <c r="H23" s="97">
        <v>450</v>
      </c>
      <c r="I23" s="79">
        <v>-30</v>
      </c>
      <c r="J23" s="64">
        <f>H23+I23</f>
        <v>420</v>
      </c>
    </row>
    <row r="24" spans="1:10" ht="12.95" customHeight="1">
      <c r="A24" s="43"/>
      <c r="B24" s="44"/>
      <c r="C24" s="45"/>
      <c r="D24" s="45"/>
      <c r="E24" s="182" t="s">
        <v>22</v>
      </c>
      <c r="F24" s="182"/>
      <c r="G24" s="182"/>
      <c r="H24" s="79">
        <f>H23</f>
        <v>450</v>
      </c>
      <c r="I24" s="79">
        <f aca="true" t="shared" si="4" ref="I24:J24">I23</f>
        <v>-30</v>
      </c>
      <c r="J24" s="79">
        <f t="shared" si="4"/>
        <v>420</v>
      </c>
    </row>
    <row r="25" spans="1:10" ht="12.95" customHeight="1">
      <c r="A25" s="46" t="s">
        <v>31</v>
      </c>
      <c r="B25" s="47"/>
      <c r="C25" s="48"/>
      <c r="D25" s="48"/>
      <c r="E25" s="49"/>
      <c r="F25" s="49"/>
      <c r="G25" s="49"/>
      <c r="H25" s="33"/>
      <c r="I25" s="34"/>
      <c r="J25" s="11"/>
    </row>
    <row r="26" spans="1:10" ht="12.95" customHeight="1">
      <c r="A26" s="168" t="s">
        <v>13</v>
      </c>
      <c r="B26" s="80"/>
      <c r="C26" s="42"/>
      <c r="D26" s="168"/>
      <c r="E26" s="73"/>
      <c r="F26" s="41"/>
      <c r="G26" s="41"/>
      <c r="H26" s="54"/>
      <c r="I26" s="55"/>
      <c r="J26" s="54"/>
    </row>
    <row r="27" spans="1:10" ht="12" customHeight="1">
      <c r="A27" s="14"/>
      <c r="B27" s="13"/>
      <c r="C27" s="14"/>
      <c r="D27" s="14"/>
      <c r="E27" s="183" t="s">
        <v>32</v>
      </c>
      <c r="F27" s="184"/>
      <c r="G27" s="185"/>
      <c r="H27" s="50">
        <f>SUM(H26:H26)</f>
        <v>0</v>
      </c>
      <c r="I27" s="36">
        <v>0</v>
      </c>
      <c r="J27" s="50">
        <f>SUM(J26:J26)</f>
        <v>0</v>
      </c>
    </row>
    <row r="28" spans="1:10" ht="12.95" customHeight="1">
      <c r="A28" s="14"/>
      <c r="B28" s="13"/>
      <c r="C28" s="14"/>
      <c r="D28" s="14"/>
      <c r="E28" s="24"/>
      <c r="F28" s="24"/>
      <c r="G28" s="25"/>
      <c r="H28" s="33"/>
      <c r="I28" s="34"/>
      <c r="J28" s="35"/>
    </row>
    <row r="29" spans="1:10" ht="12.95" customHeight="1">
      <c r="A29" s="3"/>
      <c r="B29" s="26" t="s">
        <v>30</v>
      </c>
      <c r="C29" s="18"/>
      <c r="D29" s="18"/>
      <c r="E29" s="186" t="s">
        <v>15</v>
      </c>
      <c r="F29" s="187"/>
      <c r="G29" s="187"/>
      <c r="H29" s="188"/>
      <c r="I29" s="22">
        <f>I9</f>
        <v>95</v>
      </c>
      <c r="J29" s="39"/>
    </row>
    <row r="30" spans="1:10" ht="12.95" customHeight="1">
      <c r="A30" s="3"/>
      <c r="B30" s="17"/>
      <c r="C30" s="18"/>
      <c r="D30" s="18"/>
      <c r="E30" s="186" t="s">
        <v>23</v>
      </c>
      <c r="F30" s="187"/>
      <c r="G30" s="187"/>
      <c r="H30" s="188"/>
      <c r="I30" s="22">
        <f>I21+I10</f>
        <v>125</v>
      </c>
      <c r="J30" s="12"/>
    </row>
    <row r="31" spans="1:10" ht="12.95" customHeight="1">
      <c r="A31" s="3"/>
      <c r="B31" s="17"/>
      <c r="C31" s="18"/>
      <c r="D31" s="18"/>
      <c r="E31" s="186" t="s">
        <v>24</v>
      </c>
      <c r="F31" s="187"/>
      <c r="G31" s="187"/>
      <c r="H31" s="188"/>
      <c r="I31" s="22">
        <f>I24+I11</f>
        <v>-30</v>
      </c>
      <c r="J31" s="40"/>
    </row>
    <row r="32" spans="1:10" ht="12.95" customHeight="1">
      <c r="A32" s="3"/>
      <c r="B32" s="17"/>
      <c r="C32" s="18"/>
      <c r="D32" s="18"/>
      <c r="E32" s="186" t="s">
        <v>25</v>
      </c>
      <c r="F32" s="187"/>
      <c r="G32" s="187"/>
      <c r="H32" s="188"/>
      <c r="I32" s="22">
        <f>I30+I31</f>
        <v>95</v>
      </c>
      <c r="J32" s="40"/>
    </row>
    <row r="33" spans="1:10" ht="12.95" customHeight="1">
      <c r="A33" s="3"/>
      <c r="B33" s="17"/>
      <c r="C33" s="18"/>
      <c r="D33" s="18"/>
      <c r="E33" s="179" t="s">
        <v>26</v>
      </c>
      <c r="F33" s="180"/>
      <c r="G33" s="180"/>
      <c r="H33" s="181"/>
      <c r="I33" s="22">
        <f>I29-I32</f>
        <v>0</v>
      </c>
      <c r="J33" s="40"/>
    </row>
    <row r="34" spans="1:10" ht="12.95" customHeight="1">
      <c r="A34" s="3"/>
      <c r="B34" s="17"/>
      <c r="C34" s="18"/>
      <c r="D34" s="18"/>
      <c r="E34" s="179" t="s">
        <v>27</v>
      </c>
      <c r="F34" s="180"/>
      <c r="G34" s="180"/>
      <c r="H34" s="181"/>
      <c r="I34" s="22">
        <f>I27</f>
        <v>0</v>
      </c>
      <c r="J34" s="40"/>
    </row>
    <row r="35" spans="1:10" ht="12.95" customHeight="1">
      <c r="A35" s="3"/>
      <c r="B35" s="3"/>
      <c r="C35" s="29"/>
      <c r="D35" s="29"/>
      <c r="E35" s="30"/>
      <c r="F35" s="56"/>
      <c r="G35" s="57"/>
      <c r="H35" s="69" t="s">
        <v>248</v>
      </c>
      <c r="I35" s="68"/>
      <c r="J35" s="69" t="s">
        <v>248</v>
      </c>
    </row>
    <row r="36" spans="1:10" ht="12.95" customHeight="1">
      <c r="A36" s="3"/>
      <c r="B36" s="26" t="s">
        <v>33</v>
      </c>
      <c r="C36" s="18"/>
      <c r="D36" s="18"/>
      <c r="E36" s="32" t="s">
        <v>28</v>
      </c>
      <c r="F36" s="58"/>
      <c r="G36" s="59"/>
      <c r="H36" s="55">
        <v>610776.93</v>
      </c>
      <c r="I36" s="60">
        <f>I29</f>
        <v>95</v>
      </c>
      <c r="J36" s="60">
        <f>H36+I36</f>
        <v>610871.93</v>
      </c>
    </row>
    <row r="37" spans="1:10" ht="12.95" customHeight="1">
      <c r="A37" s="3"/>
      <c r="B37" s="17"/>
      <c r="C37" s="18"/>
      <c r="D37" s="18"/>
      <c r="E37" s="27" t="s">
        <v>23</v>
      </c>
      <c r="F37" s="61"/>
      <c r="G37" s="62"/>
      <c r="H37" s="63">
        <v>524201.23</v>
      </c>
      <c r="I37" s="60">
        <f>I21+I10</f>
        <v>125</v>
      </c>
      <c r="J37" s="64">
        <f>H37+I37</f>
        <v>524326.23</v>
      </c>
    </row>
    <row r="38" spans="1:10" ht="12.95" customHeight="1">
      <c r="A38" s="3"/>
      <c r="B38" s="17"/>
      <c r="C38" s="18"/>
      <c r="D38" s="18"/>
      <c r="E38" s="12" t="s">
        <v>24</v>
      </c>
      <c r="F38" s="57"/>
      <c r="G38" s="65"/>
      <c r="H38" s="63">
        <v>94110.6</v>
      </c>
      <c r="I38" s="60">
        <f>I24+I11</f>
        <v>-30</v>
      </c>
      <c r="J38" s="64">
        <f>H38+I38</f>
        <v>94080.6</v>
      </c>
    </row>
    <row r="39" spans="1:10" ht="12.95" customHeight="1">
      <c r="A39" s="3"/>
      <c r="C39" s="29"/>
      <c r="D39" s="29"/>
      <c r="E39" s="28" t="s">
        <v>34</v>
      </c>
      <c r="F39" s="61"/>
      <c r="G39" s="62"/>
      <c r="H39" s="60">
        <f>H37+H38</f>
        <v>618311.83</v>
      </c>
      <c r="I39" s="60">
        <f>SUM(I37:I38)</f>
        <v>95</v>
      </c>
      <c r="J39" s="60">
        <f>SUM(J37:J38)</f>
        <v>618406.83</v>
      </c>
    </row>
    <row r="40" spans="1:10" ht="12.95" customHeight="1">
      <c r="A40" s="3"/>
      <c r="B40" s="3"/>
      <c r="C40" s="29"/>
      <c r="D40" s="29"/>
      <c r="E40" s="12" t="s">
        <v>18</v>
      </c>
      <c r="F40" s="57"/>
      <c r="G40" s="65"/>
      <c r="H40" s="64">
        <f>H36-H39</f>
        <v>-7534.899999999907</v>
      </c>
      <c r="I40" s="60">
        <f>I36-I39</f>
        <v>0</v>
      </c>
      <c r="J40" s="64">
        <f>J36-J39</f>
        <v>-7534.899999999907</v>
      </c>
    </row>
    <row r="41" spans="1:10" ht="12.95" customHeight="1">
      <c r="A41" s="3"/>
      <c r="B41" s="31" t="s">
        <v>247</v>
      </c>
      <c r="C41" s="29"/>
      <c r="D41" s="29"/>
      <c r="E41" s="28" t="s">
        <v>29</v>
      </c>
      <c r="F41" s="61"/>
      <c r="G41" s="62"/>
      <c r="H41" s="66">
        <v>7534.9</v>
      </c>
      <c r="I41" s="60">
        <f>I34</f>
        <v>0</v>
      </c>
      <c r="J41" s="64">
        <f>H41+I41</f>
        <v>7534.9</v>
      </c>
    </row>
    <row r="42" spans="6:10" ht="12.95" customHeight="1">
      <c r="F42" s="67"/>
      <c r="G42" s="67"/>
      <c r="H42" s="67"/>
      <c r="I42" s="67"/>
      <c r="J42" s="67"/>
    </row>
    <row r="43" spans="6:10" ht="12.95" customHeight="1">
      <c r="F43" s="67"/>
      <c r="G43" s="67"/>
      <c r="H43" s="67"/>
      <c r="I43" s="67"/>
      <c r="J43" s="67"/>
    </row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</sheetData>
  <mergeCells count="23">
    <mergeCell ref="A5:A6"/>
    <mergeCell ref="H1:J1"/>
    <mergeCell ref="B2:B3"/>
    <mergeCell ref="E2:E3"/>
    <mergeCell ref="F2:F3"/>
    <mergeCell ref="G2:G3"/>
    <mergeCell ref="E21:G21"/>
    <mergeCell ref="A7:A8"/>
    <mergeCell ref="E9:G9"/>
    <mergeCell ref="E10:G10"/>
    <mergeCell ref="E11:G11"/>
    <mergeCell ref="E12:G12"/>
    <mergeCell ref="A14:A15"/>
    <mergeCell ref="A16:A17"/>
    <mergeCell ref="A19:A20"/>
    <mergeCell ref="E32:H32"/>
    <mergeCell ref="E33:H33"/>
    <mergeCell ref="E34:H34"/>
    <mergeCell ref="E24:G24"/>
    <mergeCell ref="E27:G27"/>
    <mergeCell ref="E29:H29"/>
    <mergeCell ref="E30:H30"/>
    <mergeCell ref="E31:H31"/>
  </mergeCells>
  <conditionalFormatting sqref="B1:B2">
    <cfRule type="expression" priority="64" dxfId="2" stopIfTrue="1">
      <formula>$K1="Z"</formula>
    </cfRule>
    <cfRule type="expression" priority="65" dxfId="1" stopIfTrue="1">
      <formula>$K1="T"</formula>
    </cfRule>
    <cfRule type="expression" priority="66" dxfId="0" stopIfTrue="1">
      <formula>$K1="Y"</formula>
    </cfRule>
  </conditionalFormatting>
  <conditionalFormatting sqref="B2">
    <cfRule type="expression" priority="61" dxfId="2" stopIfTrue="1">
      <formula>$K2="Z"</formula>
    </cfRule>
    <cfRule type="expression" priority="62" dxfId="1" stopIfTrue="1">
      <formula>$K2="T"</formula>
    </cfRule>
    <cfRule type="expression" priority="63" dxfId="0" stopIfTrue="1">
      <formula>$K2="Y"</formula>
    </cfRule>
  </conditionalFormatting>
  <conditionalFormatting sqref="C9:D11 B1:B2">
    <cfRule type="expression" priority="58" dxfId="2" stopIfTrue="1">
      <formula>#REF!="Z"</formula>
    </cfRule>
    <cfRule type="expression" priority="59" dxfId="1" stopIfTrue="1">
      <formula>#REF!="T"</formula>
    </cfRule>
    <cfRule type="expression" priority="60" dxfId="0" stopIfTrue="1">
      <formula>#REF!="Y"</formula>
    </cfRule>
  </conditionalFormatting>
  <conditionalFormatting sqref="H37">
    <cfRule type="expression" priority="55" dxfId="2" stopIfTrue="1">
      <formula>$J37="Z"</formula>
    </cfRule>
    <cfRule type="expression" priority="56" dxfId="1" stopIfTrue="1">
      <formula>$J37="T"</formula>
    </cfRule>
    <cfRule type="expression" priority="57" dxfId="0" stopIfTrue="1">
      <formula>$J37="Y"</formula>
    </cfRule>
  </conditionalFormatting>
  <conditionalFormatting sqref="H38">
    <cfRule type="expression" priority="52" dxfId="2" stopIfTrue="1">
      <formula>$J38="Z"</formula>
    </cfRule>
    <cfRule type="expression" priority="53" dxfId="1" stopIfTrue="1">
      <formula>$J38="T"</formula>
    </cfRule>
    <cfRule type="expression" priority="54" dxfId="0" stopIfTrue="1">
      <formula>$J38="Y"</formula>
    </cfRule>
  </conditionalFormatting>
  <conditionalFormatting sqref="H37">
    <cfRule type="expression" priority="49" dxfId="2" stopIfTrue="1">
      <formula>$J37="Z"</formula>
    </cfRule>
    <cfRule type="expression" priority="50" dxfId="1" stopIfTrue="1">
      <formula>$J37="T"</formula>
    </cfRule>
    <cfRule type="expression" priority="51" dxfId="0" stopIfTrue="1">
      <formula>$J37="Y"</formula>
    </cfRule>
  </conditionalFormatting>
  <conditionalFormatting sqref="H38">
    <cfRule type="expression" priority="46" dxfId="2" stopIfTrue="1">
      <formula>$J38="Z"</formula>
    </cfRule>
    <cfRule type="expression" priority="47" dxfId="1" stopIfTrue="1">
      <formula>$J38="T"</formula>
    </cfRule>
    <cfRule type="expression" priority="48" dxfId="0" stopIfTrue="1">
      <formula>$J38="Y"</formula>
    </cfRule>
  </conditionalFormatting>
  <conditionalFormatting sqref="B14:B18 B23">
    <cfRule type="expression" priority="44" dxfId="1" stopIfTrue="1">
      <formula>#REF!="T"</formula>
    </cfRule>
    <cfRule type="expression" priority="45" dxfId="0" stopIfTrue="1">
      <formula>#REF!="Y"</formula>
    </cfRule>
  </conditionalFormatting>
  <conditionalFormatting sqref="B14:B18 B23">
    <cfRule type="expression" priority="43" dxfId="2" stopIfTrue="1">
      <formula>#REF!="Z"</formula>
    </cfRule>
  </conditionalFormatting>
  <conditionalFormatting sqref="B14:B18">
    <cfRule type="expression" priority="31" dxfId="2" stopIfTrue="1">
      <formula>$N14="Z"</formula>
    </cfRule>
    <cfRule type="expression" priority="32" dxfId="1" stopIfTrue="1">
      <formula>$N14="T"</formula>
    </cfRule>
    <cfRule type="expression" priority="33" dxfId="0" stopIfTrue="1">
      <formula>$N14="Y"</formula>
    </cfRule>
    <cfRule type="expression" priority="34" dxfId="2" stopIfTrue="1">
      <formula>$L14="Z"</formula>
    </cfRule>
    <cfRule type="expression" priority="35" dxfId="1" stopIfTrue="1">
      <formula>$L14="T"</formula>
    </cfRule>
    <cfRule type="expression" priority="36" dxfId="0" stopIfTrue="1">
      <formula>$L14="Y"</formula>
    </cfRule>
    <cfRule type="expression" priority="37" dxfId="2" stopIfTrue="1">
      <formula>$P14="Z"</formula>
    </cfRule>
    <cfRule type="expression" priority="38" dxfId="1" stopIfTrue="1">
      <formula>$P14="T"</formula>
    </cfRule>
    <cfRule type="expression" priority="39" dxfId="0" stopIfTrue="1">
      <formula>$P14="Y"</formula>
    </cfRule>
    <cfRule type="expression" priority="40" dxfId="2" stopIfTrue="1">
      <formula>$K14="Z"</formula>
    </cfRule>
    <cfRule type="expression" priority="41" dxfId="1" stopIfTrue="1">
      <formula>$K14="T"</formula>
    </cfRule>
    <cfRule type="expression" priority="42" dxfId="0" stopIfTrue="1">
      <formula>$K14="Y"</formula>
    </cfRule>
  </conditionalFormatting>
  <conditionalFormatting sqref="B23">
    <cfRule type="expression" priority="16129" dxfId="2" stopIfTrue="1">
      <formula>#REF!="Z"</formula>
    </cfRule>
    <cfRule type="expression" priority="16130" dxfId="1" stopIfTrue="1">
      <formula>#REF!="T"</formula>
    </cfRule>
    <cfRule type="expression" priority="16131" dxfId="0" stopIfTrue="1">
      <formula>#REF!="Y"</formula>
    </cfRule>
    <cfRule type="expression" priority="16132" dxfId="2" stopIfTrue="1">
      <formula>#REF!="Z"</formula>
    </cfRule>
    <cfRule type="expression" priority="16133" dxfId="1" stopIfTrue="1">
      <formula>#REF!="T"</formula>
    </cfRule>
    <cfRule type="expression" priority="16134" dxfId="0" stopIfTrue="1">
      <formula>#REF!="Y"</formula>
    </cfRule>
    <cfRule type="expression" priority="16135" dxfId="2" stopIfTrue="1">
      <formula>#REF!="Z"</formula>
    </cfRule>
    <cfRule type="expression" priority="16136" dxfId="1" stopIfTrue="1">
      <formula>#REF!="T"</formula>
    </cfRule>
    <cfRule type="expression" priority="16137" dxfId="0" stopIfTrue="1">
      <formula>#REF!="Y"</formula>
    </cfRule>
    <cfRule type="expression" priority="16138" dxfId="2" stopIfTrue="1">
      <formula>#REF!="Z"</formula>
    </cfRule>
    <cfRule type="expression" priority="16139" dxfId="1" stopIfTrue="1">
      <formula>#REF!="T"</formula>
    </cfRule>
    <cfRule type="expression" priority="16140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 topLeftCell="A1">
      <selection activeCell="P33" sqref="P33"/>
    </sheetView>
  </sheetViews>
  <sheetFormatPr defaultColWidth="9.140625" defaultRowHeight="15"/>
  <cols>
    <col min="1" max="1" width="4.00390625" style="52" customWidth="1"/>
    <col min="2" max="2" width="69.140625" style="52" customWidth="1"/>
    <col min="3" max="3" width="4.140625" style="52" customWidth="1"/>
    <col min="4" max="4" width="10.140625" style="52" customWidth="1"/>
    <col min="5" max="6" width="7.28125" style="52" customWidth="1"/>
    <col min="7" max="7" width="6.7109375" style="52" customWidth="1"/>
    <col min="8" max="8" width="10.140625" style="52" customWidth="1"/>
    <col min="9" max="9" width="11.28125" style="52" customWidth="1"/>
    <col min="10" max="10" width="10.140625" style="52" customWidth="1"/>
    <col min="11" max="11" width="23.57421875" style="90" customWidth="1"/>
    <col min="12" max="14" width="9.140625" style="90" customWidth="1"/>
    <col min="15" max="16384" width="9.140625" style="52" customWidth="1"/>
  </cols>
  <sheetData>
    <row r="1" spans="1:10" ht="12.95" customHeight="1">
      <c r="A1" s="1" t="s">
        <v>38</v>
      </c>
      <c r="B1" s="37"/>
      <c r="C1" s="2"/>
      <c r="D1" s="2"/>
      <c r="E1" s="3"/>
      <c r="F1" s="3"/>
      <c r="G1" s="3"/>
      <c r="H1" s="197" t="s">
        <v>284</v>
      </c>
      <c r="I1" s="197"/>
      <c r="J1" s="197"/>
    </row>
    <row r="2" spans="1:10" ht="12.95" customHeight="1">
      <c r="A2" s="4" t="s">
        <v>0</v>
      </c>
      <c r="B2" s="198" t="s">
        <v>1</v>
      </c>
      <c r="C2" s="4"/>
      <c r="D2" s="4" t="s">
        <v>2</v>
      </c>
      <c r="E2" s="198" t="s">
        <v>3</v>
      </c>
      <c r="F2" s="198" t="s">
        <v>4</v>
      </c>
      <c r="G2" s="198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99"/>
      <c r="C3" s="5"/>
      <c r="D3" s="5" t="s">
        <v>10</v>
      </c>
      <c r="E3" s="199"/>
      <c r="F3" s="199"/>
      <c r="G3" s="199"/>
      <c r="H3" s="5" t="s">
        <v>11</v>
      </c>
      <c r="I3" s="5" t="s">
        <v>39</v>
      </c>
      <c r="J3" s="5" t="s">
        <v>11</v>
      </c>
    </row>
    <row r="4" spans="1:3" ht="12.95" customHeight="1">
      <c r="A4" s="75" t="s">
        <v>12</v>
      </c>
      <c r="B4" s="76"/>
      <c r="C4" s="77"/>
    </row>
    <row r="5" spans="1:10" ht="12.95" customHeight="1">
      <c r="A5" s="195" t="s">
        <v>13</v>
      </c>
      <c r="B5" s="107" t="s">
        <v>81</v>
      </c>
      <c r="C5" s="84" t="s">
        <v>75</v>
      </c>
      <c r="D5" s="109" t="s">
        <v>105</v>
      </c>
      <c r="E5" s="85"/>
      <c r="F5" s="85">
        <v>4116</v>
      </c>
      <c r="G5" s="86" t="s">
        <v>82</v>
      </c>
      <c r="H5" s="124">
        <v>0</v>
      </c>
      <c r="I5" s="108">
        <v>250</v>
      </c>
      <c r="J5" s="87">
        <f>H5+I5</f>
        <v>250</v>
      </c>
    </row>
    <row r="6" spans="1:10" ht="12.95" customHeight="1">
      <c r="A6" s="196"/>
      <c r="B6" s="80" t="s">
        <v>250</v>
      </c>
      <c r="C6" s="42"/>
      <c r="D6" s="89"/>
      <c r="E6" s="176">
        <v>3745</v>
      </c>
      <c r="F6" s="176">
        <v>5169</v>
      </c>
      <c r="G6" s="41" t="s">
        <v>82</v>
      </c>
      <c r="H6" s="54">
        <v>300</v>
      </c>
      <c r="I6" s="55">
        <v>-250</v>
      </c>
      <c r="J6" s="78">
        <f aca="true" t="shared" si="0" ref="J6:J10">H6+I6</f>
        <v>50</v>
      </c>
    </row>
    <row r="7" spans="1:10" ht="12.95" customHeight="1">
      <c r="A7" s="196"/>
      <c r="B7" s="107" t="s">
        <v>83</v>
      </c>
      <c r="C7" s="84" t="s">
        <v>75</v>
      </c>
      <c r="D7" s="86" t="s">
        <v>105</v>
      </c>
      <c r="E7" s="85">
        <v>3745</v>
      </c>
      <c r="F7" s="85">
        <v>5169</v>
      </c>
      <c r="G7" s="86" t="s">
        <v>82</v>
      </c>
      <c r="H7" s="124">
        <v>0</v>
      </c>
      <c r="I7" s="108">
        <v>250</v>
      </c>
      <c r="J7" s="87">
        <f t="shared" si="0"/>
        <v>250</v>
      </c>
    </row>
    <row r="8" spans="1:10" ht="12.95" customHeight="1">
      <c r="A8" s="203" t="s">
        <v>14</v>
      </c>
      <c r="B8" s="80" t="s">
        <v>154</v>
      </c>
      <c r="C8" s="99"/>
      <c r="D8" s="41" t="s">
        <v>155</v>
      </c>
      <c r="E8" s="176"/>
      <c r="F8" s="176">
        <v>4116</v>
      </c>
      <c r="G8" s="41" t="s">
        <v>156</v>
      </c>
      <c r="H8" s="54">
        <v>163.3</v>
      </c>
      <c r="I8" s="55">
        <v>-117.3</v>
      </c>
      <c r="J8" s="78">
        <f t="shared" si="0"/>
        <v>46.000000000000014</v>
      </c>
    </row>
    <row r="9" spans="1:10" ht="12.95" customHeight="1">
      <c r="A9" s="203"/>
      <c r="B9" s="107" t="s">
        <v>157</v>
      </c>
      <c r="C9" s="84" t="s">
        <v>75</v>
      </c>
      <c r="D9" s="86" t="s">
        <v>158</v>
      </c>
      <c r="E9" s="85"/>
      <c r="F9" s="85">
        <v>4216</v>
      </c>
      <c r="G9" s="86" t="s">
        <v>156</v>
      </c>
      <c r="H9" s="124">
        <v>0</v>
      </c>
      <c r="I9" s="108">
        <v>113</v>
      </c>
      <c r="J9" s="87">
        <f t="shared" si="0"/>
        <v>113</v>
      </c>
    </row>
    <row r="10" spans="1:10" ht="12.95" customHeight="1">
      <c r="A10" s="203"/>
      <c r="B10" s="80" t="s">
        <v>172</v>
      </c>
      <c r="C10" s="99"/>
      <c r="D10" s="41" t="s">
        <v>155</v>
      </c>
      <c r="E10" s="176">
        <v>3314</v>
      </c>
      <c r="F10" s="176">
        <v>6111</v>
      </c>
      <c r="G10" s="41" t="s">
        <v>156</v>
      </c>
      <c r="H10" s="54">
        <v>109</v>
      </c>
      <c r="I10" s="55">
        <v>-109</v>
      </c>
      <c r="J10" s="78">
        <f t="shared" si="0"/>
        <v>0</v>
      </c>
    </row>
    <row r="11" spans="1:14" ht="12.95" customHeight="1">
      <c r="A11" s="203"/>
      <c r="B11" s="107" t="s">
        <v>173</v>
      </c>
      <c r="C11" s="84" t="s">
        <v>75</v>
      </c>
      <c r="D11" s="86">
        <v>34544</v>
      </c>
      <c r="E11" s="85">
        <v>3314</v>
      </c>
      <c r="F11" s="85">
        <v>6111</v>
      </c>
      <c r="G11" s="86" t="s">
        <v>156</v>
      </c>
      <c r="H11" s="87">
        <v>0</v>
      </c>
      <c r="I11" s="165">
        <v>113</v>
      </c>
      <c r="J11" s="87">
        <f>H11+I11</f>
        <v>113</v>
      </c>
      <c r="L11" s="169">
        <v>159</v>
      </c>
      <c r="M11" s="169">
        <v>113</v>
      </c>
      <c r="N11" s="169">
        <v>6111</v>
      </c>
    </row>
    <row r="12" spans="1:14" ht="12.95" customHeight="1">
      <c r="A12" s="203"/>
      <c r="B12" s="80" t="s">
        <v>174</v>
      </c>
      <c r="C12" s="42"/>
      <c r="D12" s="41" t="s">
        <v>155</v>
      </c>
      <c r="E12" s="176">
        <v>3314</v>
      </c>
      <c r="F12" s="176">
        <v>5168</v>
      </c>
      <c r="G12" s="41" t="s">
        <v>156</v>
      </c>
      <c r="H12" s="78">
        <v>5</v>
      </c>
      <c r="I12" s="140">
        <v>1</v>
      </c>
      <c r="J12" s="78">
        <f>H12+I12</f>
        <v>6</v>
      </c>
      <c r="L12" s="169"/>
      <c r="M12" s="169">
        <v>6</v>
      </c>
      <c r="N12" s="169">
        <v>5168</v>
      </c>
    </row>
    <row r="13" spans="1:14" ht="12.95" customHeight="1">
      <c r="A13" s="203" t="s">
        <v>35</v>
      </c>
      <c r="B13" s="80" t="s">
        <v>258</v>
      </c>
      <c r="C13" s="42"/>
      <c r="D13" s="89" t="s">
        <v>256</v>
      </c>
      <c r="E13" s="176"/>
      <c r="F13" s="176">
        <v>4122</v>
      </c>
      <c r="G13" s="41" t="s">
        <v>257</v>
      </c>
      <c r="H13" s="54">
        <v>286</v>
      </c>
      <c r="I13" s="55">
        <v>4</v>
      </c>
      <c r="J13" s="78">
        <f>H13+I13</f>
        <v>290</v>
      </c>
      <c r="L13" s="169"/>
      <c r="M13" s="169"/>
      <c r="N13" s="169"/>
    </row>
    <row r="14" spans="1:14" ht="12.95" customHeight="1">
      <c r="A14" s="203"/>
      <c r="B14" s="80" t="s">
        <v>259</v>
      </c>
      <c r="C14" s="42"/>
      <c r="D14" s="89" t="s">
        <v>256</v>
      </c>
      <c r="E14" s="176">
        <v>3421</v>
      </c>
      <c r="F14" s="176">
        <v>5336</v>
      </c>
      <c r="G14" s="41" t="s">
        <v>257</v>
      </c>
      <c r="H14" s="54">
        <v>286</v>
      </c>
      <c r="I14" s="55">
        <v>4</v>
      </c>
      <c r="J14" s="78">
        <f>H14+I14</f>
        <v>290</v>
      </c>
      <c r="L14" s="169"/>
      <c r="M14" s="169"/>
      <c r="N14" s="169"/>
    </row>
    <row r="15" spans="1:14" ht="12.95" customHeight="1">
      <c r="A15" s="203" t="s">
        <v>86</v>
      </c>
      <c r="B15" s="80" t="s">
        <v>260</v>
      </c>
      <c r="C15" s="99"/>
      <c r="D15" s="41"/>
      <c r="E15" s="176">
        <v>6171</v>
      </c>
      <c r="F15" s="176">
        <v>2322</v>
      </c>
      <c r="G15" s="41" t="s">
        <v>90</v>
      </c>
      <c r="H15" s="54">
        <v>200</v>
      </c>
      <c r="I15" s="55">
        <v>91</v>
      </c>
      <c r="J15" s="78">
        <f aca="true" t="shared" si="1" ref="J15:J16">H15+I15</f>
        <v>291</v>
      </c>
      <c r="L15" s="169"/>
      <c r="M15" s="169"/>
      <c r="N15" s="169"/>
    </row>
    <row r="16" spans="1:14" ht="12.95" customHeight="1">
      <c r="A16" s="203"/>
      <c r="B16" s="80" t="s">
        <v>261</v>
      </c>
      <c r="C16" s="42"/>
      <c r="D16" s="41"/>
      <c r="E16" s="176">
        <v>3631</v>
      </c>
      <c r="F16" s="176">
        <v>5171</v>
      </c>
      <c r="G16" s="41" t="s">
        <v>90</v>
      </c>
      <c r="H16" s="54">
        <v>10</v>
      </c>
      <c r="I16" s="55">
        <v>91</v>
      </c>
      <c r="J16" s="78">
        <f t="shared" si="1"/>
        <v>101</v>
      </c>
      <c r="L16" s="169"/>
      <c r="M16" s="169"/>
      <c r="N16" s="169"/>
    </row>
    <row r="17" spans="1:14" ht="12.95" customHeight="1">
      <c r="A17" s="6"/>
      <c r="B17" s="7"/>
      <c r="C17" s="8"/>
      <c r="D17" s="8"/>
      <c r="E17" s="192" t="s">
        <v>15</v>
      </c>
      <c r="F17" s="192"/>
      <c r="G17" s="192"/>
      <c r="H17" s="88">
        <f>H5+H8+H9+H13+H15</f>
        <v>649.3</v>
      </c>
      <c r="I17" s="88">
        <f aca="true" t="shared" si="2" ref="I17:J17">I5+I8+I9+I13+I15</f>
        <v>340.7</v>
      </c>
      <c r="J17" s="88">
        <f t="shared" si="2"/>
        <v>990</v>
      </c>
      <c r="L17" s="169"/>
      <c r="M17" s="169">
        <v>40</v>
      </c>
      <c r="N17" s="169">
        <v>5172</v>
      </c>
    </row>
    <row r="18" spans="1:12" ht="12.95" customHeight="1">
      <c r="A18" s="6"/>
      <c r="B18" s="9" t="s">
        <v>36</v>
      </c>
      <c r="C18" s="8"/>
      <c r="D18" s="8"/>
      <c r="E18" s="193" t="s">
        <v>16</v>
      </c>
      <c r="F18" s="193"/>
      <c r="G18" s="193"/>
      <c r="H18" s="88">
        <f>H6+H7+H12+H14+H16</f>
        <v>601</v>
      </c>
      <c r="I18" s="88">
        <f aca="true" t="shared" si="3" ref="I18:J18">I6+I7+I12+I14+I16</f>
        <v>96</v>
      </c>
      <c r="J18" s="88">
        <f t="shared" si="3"/>
        <v>697</v>
      </c>
      <c r="K18" s="91"/>
      <c r="L18" s="170"/>
    </row>
    <row r="19" spans="1:11" ht="12.95" customHeight="1">
      <c r="A19" s="6"/>
      <c r="B19" s="10"/>
      <c r="C19" s="8"/>
      <c r="D19" s="8"/>
      <c r="E19" s="194" t="s">
        <v>17</v>
      </c>
      <c r="F19" s="194"/>
      <c r="G19" s="194"/>
      <c r="H19" s="88">
        <f>H10+H11</f>
        <v>109</v>
      </c>
      <c r="I19" s="88">
        <f>I10+I11</f>
        <v>4</v>
      </c>
      <c r="J19" s="88">
        <f>J10+J11</f>
        <v>113</v>
      </c>
      <c r="K19" s="92"/>
    </row>
    <row r="20" spans="1:10" ht="12.95" customHeight="1">
      <c r="A20" s="12"/>
      <c r="B20" s="13"/>
      <c r="C20" s="14"/>
      <c r="D20" s="14"/>
      <c r="E20" s="194" t="s">
        <v>18</v>
      </c>
      <c r="F20" s="194"/>
      <c r="G20" s="194"/>
      <c r="H20" s="15">
        <f>H17-H18-H19</f>
        <v>-60.700000000000045</v>
      </c>
      <c r="I20" s="15">
        <f>I17-I18-I19</f>
        <v>240.7</v>
      </c>
      <c r="J20" s="15">
        <f>J17-J18-J19</f>
        <v>180</v>
      </c>
    </row>
    <row r="21" spans="1:10" ht="12.95" customHeight="1">
      <c r="A21" s="16" t="s">
        <v>19</v>
      </c>
      <c r="B21" s="17"/>
      <c r="C21" s="18"/>
      <c r="D21" s="18"/>
      <c r="E21" s="19"/>
      <c r="F21" s="17"/>
      <c r="G21" s="17"/>
      <c r="H21" s="20"/>
      <c r="I21" s="20"/>
      <c r="J21" s="21"/>
    </row>
    <row r="22" spans="1:10" ht="12.95" customHeight="1">
      <c r="A22" s="200" t="s">
        <v>13</v>
      </c>
      <c r="B22" s="113" t="s">
        <v>40</v>
      </c>
      <c r="C22" s="95"/>
      <c r="D22" s="95"/>
      <c r="E22" s="114" t="s">
        <v>57</v>
      </c>
      <c r="F22" s="114" t="s">
        <v>58</v>
      </c>
      <c r="G22" s="114" t="s">
        <v>59</v>
      </c>
      <c r="H22" s="116">
        <v>41.8</v>
      </c>
      <c r="I22" s="117">
        <v>-17</v>
      </c>
      <c r="J22" s="118">
        <f>H22+I22</f>
        <v>24.799999999999997</v>
      </c>
    </row>
    <row r="23" spans="1:10" ht="12.95" customHeight="1">
      <c r="A23" s="200"/>
      <c r="B23" s="113" t="s">
        <v>41</v>
      </c>
      <c r="C23" s="101"/>
      <c r="D23" s="95"/>
      <c r="E23" s="114" t="s">
        <v>60</v>
      </c>
      <c r="F23" s="114" t="s">
        <v>58</v>
      </c>
      <c r="G23" s="114" t="s">
        <v>59</v>
      </c>
      <c r="H23" s="116">
        <v>8405.92</v>
      </c>
      <c r="I23" s="117">
        <v>-201</v>
      </c>
      <c r="J23" s="118">
        <f aca="true" t="shared" si="4" ref="J23:J67">H23+I23</f>
        <v>8204.92</v>
      </c>
    </row>
    <row r="24" spans="1:10" ht="12.95" customHeight="1">
      <c r="A24" s="200"/>
      <c r="B24" s="113" t="s">
        <v>42</v>
      </c>
      <c r="C24" s="42"/>
      <c r="D24" s="80"/>
      <c r="E24" s="114" t="s">
        <v>60</v>
      </c>
      <c r="F24" s="114" t="s">
        <v>61</v>
      </c>
      <c r="G24" s="114" t="s">
        <v>59</v>
      </c>
      <c r="H24" s="116">
        <v>1257.2</v>
      </c>
      <c r="I24" s="117">
        <v>-50</v>
      </c>
      <c r="J24" s="118">
        <f t="shared" si="4"/>
        <v>1207.2</v>
      </c>
    </row>
    <row r="25" spans="1:11" ht="12.95" customHeight="1">
      <c r="A25" s="200"/>
      <c r="B25" s="113" t="s">
        <v>43</v>
      </c>
      <c r="C25" s="82"/>
      <c r="D25" s="83"/>
      <c r="E25" s="114" t="s">
        <v>62</v>
      </c>
      <c r="F25" s="114" t="s">
        <v>61</v>
      </c>
      <c r="G25" s="114" t="s">
        <v>59</v>
      </c>
      <c r="H25" s="118">
        <v>2678.7</v>
      </c>
      <c r="I25" s="117">
        <v>-250</v>
      </c>
      <c r="J25" s="118">
        <f t="shared" si="4"/>
        <v>2428.7</v>
      </c>
      <c r="K25" s="93"/>
    </row>
    <row r="26" spans="1:10" ht="12.95" customHeight="1">
      <c r="A26" s="200"/>
      <c r="B26" s="113" t="s">
        <v>44</v>
      </c>
      <c r="C26" s="102"/>
      <c r="D26" s="102"/>
      <c r="E26" s="114" t="s">
        <v>63</v>
      </c>
      <c r="F26" s="114" t="s">
        <v>61</v>
      </c>
      <c r="G26" s="114" t="s">
        <v>59</v>
      </c>
      <c r="H26" s="118">
        <v>1253.74</v>
      </c>
      <c r="I26" s="117">
        <v>200</v>
      </c>
      <c r="J26" s="118">
        <f t="shared" si="4"/>
        <v>1453.74</v>
      </c>
    </row>
    <row r="27" spans="1:14" s="51" customFormat="1" ht="12.95" customHeight="1">
      <c r="A27" s="200"/>
      <c r="B27" s="113" t="s">
        <v>45</v>
      </c>
      <c r="C27" s="102"/>
      <c r="D27" s="102"/>
      <c r="E27" s="114" t="s">
        <v>64</v>
      </c>
      <c r="F27" s="114" t="s">
        <v>58</v>
      </c>
      <c r="G27" s="114" t="s">
        <v>59</v>
      </c>
      <c r="H27" s="118">
        <v>65</v>
      </c>
      <c r="I27" s="117">
        <v>-65</v>
      </c>
      <c r="J27" s="118">
        <f t="shared" si="4"/>
        <v>0</v>
      </c>
      <c r="K27" s="70"/>
      <c r="L27" s="71"/>
      <c r="M27" s="70"/>
      <c r="N27" s="70"/>
    </row>
    <row r="28" spans="1:14" s="51" customFormat="1" ht="12.95" customHeight="1">
      <c r="A28" s="200"/>
      <c r="B28" s="113" t="s">
        <v>46</v>
      </c>
      <c r="C28" s="102"/>
      <c r="D28" s="102"/>
      <c r="E28" s="114" t="s">
        <v>64</v>
      </c>
      <c r="F28" s="114" t="s">
        <v>61</v>
      </c>
      <c r="G28" s="114" t="s">
        <v>59</v>
      </c>
      <c r="H28" s="118">
        <v>1130.45</v>
      </c>
      <c r="I28" s="117">
        <v>65</v>
      </c>
      <c r="J28" s="118">
        <f t="shared" si="4"/>
        <v>1195.45</v>
      </c>
      <c r="K28" s="70"/>
      <c r="L28" s="71"/>
      <c r="M28" s="70"/>
      <c r="N28" s="70"/>
    </row>
    <row r="29" spans="1:14" s="51" customFormat="1" ht="12.95" customHeight="1">
      <c r="A29" s="200"/>
      <c r="B29" s="113" t="s">
        <v>47</v>
      </c>
      <c r="C29" s="102"/>
      <c r="D29" s="102"/>
      <c r="E29" s="114" t="s">
        <v>65</v>
      </c>
      <c r="F29" s="114" t="s">
        <v>58</v>
      </c>
      <c r="G29" s="114" t="s">
        <v>59</v>
      </c>
      <c r="H29" s="118">
        <v>584.2</v>
      </c>
      <c r="I29" s="117">
        <v>100</v>
      </c>
      <c r="J29" s="118">
        <f t="shared" si="4"/>
        <v>684.2</v>
      </c>
      <c r="K29" s="70"/>
      <c r="L29" s="71"/>
      <c r="M29" s="70"/>
      <c r="N29" s="70"/>
    </row>
    <row r="30" spans="1:14" s="51" customFormat="1" ht="12.95" customHeight="1">
      <c r="A30" s="200"/>
      <c r="B30" s="119" t="s">
        <v>159</v>
      </c>
      <c r="C30" s="84" t="s">
        <v>75</v>
      </c>
      <c r="D30" s="84"/>
      <c r="E30" s="120" t="s">
        <v>66</v>
      </c>
      <c r="F30" s="120" t="s">
        <v>67</v>
      </c>
      <c r="G30" s="120" t="s">
        <v>59</v>
      </c>
      <c r="H30" s="121">
        <v>0</v>
      </c>
      <c r="I30" s="122">
        <v>8</v>
      </c>
      <c r="J30" s="121">
        <f t="shared" si="4"/>
        <v>8</v>
      </c>
      <c r="K30" s="70"/>
      <c r="L30" s="71"/>
      <c r="M30" s="70"/>
      <c r="N30" s="70"/>
    </row>
    <row r="31" spans="1:14" s="51" customFormat="1" ht="12.95" customHeight="1">
      <c r="A31" s="200"/>
      <c r="B31" s="115" t="s">
        <v>48</v>
      </c>
      <c r="C31" s="102"/>
      <c r="D31" s="102"/>
      <c r="E31" s="114" t="s">
        <v>66</v>
      </c>
      <c r="F31" s="114" t="s">
        <v>68</v>
      </c>
      <c r="G31" s="114" t="s">
        <v>59</v>
      </c>
      <c r="H31" s="118">
        <v>222.64</v>
      </c>
      <c r="I31" s="117">
        <v>-60</v>
      </c>
      <c r="J31" s="118">
        <f t="shared" si="4"/>
        <v>162.64</v>
      </c>
      <c r="K31" s="70"/>
      <c r="L31" s="71"/>
      <c r="M31" s="70"/>
      <c r="N31" s="70"/>
    </row>
    <row r="32" spans="1:14" s="51" customFormat="1" ht="12.95" customHeight="1">
      <c r="A32" s="200"/>
      <c r="B32" s="115" t="s">
        <v>49</v>
      </c>
      <c r="C32" s="102"/>
      <c r="D32" s="175"/>
      <c r="E32" s="114" t="s">
        <v>66</v>
      </c>
      <c r="F32" s="114" t="s">
        <v>58</v>
      </c>
      <c r="G32" s="114" t="s">
        <v>59</v>
      </c>
      <c r="H32" s="118">
        <v>1004.3</v>
      </c>
      <c r="I32" s="117">
        <v>30</v>
      </c>
      <c r="J32" s="118">
        <f t="shared" si="4"/>
        <v>1034.3</v>
      </c>
      <c r="K32" s="70"/>
      <c r="L32" s="71"/>
      <c r="M32" s="70"/>
      <c r="N32" s="70"/>
    </row>
    <row r="33" spans="1:14" s="51" customFormat="1" ht="12.95" customHeight="1">
      <c r="A33" s="200"/>
      <c r="B33" s="115" t="s">
        <v>50</v>
      </c>
      <c r="C33" s="102"/>
      <c r="D33" s="175"/>
      <c r="E33" s="114" t="s">
        <v>66</v>
      </c>
      <c r="F33" s="114" t="s">
        <v>61</v>
      </c>
      <c r="G33" s="114" t="s">
        <v>59</v>
      </c>
      <c r="H33" s="118">
        <v>207.05</v>
      </c>
      <c r="I33" s="117">
        <v>40</v>
      </c>
      <c r="J33" s="118">
        <f t="shared" si="4"/>
        <v>247.05</v>
      </c>
      <c r="K33" s="70"/>
      <c r="L33" s="71"/>
      <c r="M33" s="70"/>
      <c r="N33" s="70"/>
    </row>
    <row r="34" spans="1:14" s="51" customFormat="1" ht="12.95" customHeight="1">
      <c r="A34" s="200"/>
      <c r="B34" s="113" t="s">
        <v>51</v>
      </c>
      <c r="C34" s="102"/>
      <c r="D34" s="175"/>
      <c r="E34" s="114" t="s">
        <v>69</v>
      </c>
      <c r="F34" s="114" t="s">
        <v>58</v>
      </c>
      <c r="G34" s="114" t="s">
        <v>59</v>
      </c>
      <c r="H34" s="118">
        <v>150.52</v>
      </c>
      <c r="I34" s="117">
        <v>40</v>
      </c>
      <c r="J34" s="118">
        <f t="shared" si="4"/>
        <v>190.52</v>
      </c>
      <c r="K34" s="70"/>
      <c r="L34" s="71"/>
      <c r="M34" s="70"/>
      <c r="N34" s="70"/>
    </row>
    <row r="35" spans="1:14" s="51" customFormat="1" ht="12.95" customHeight="1">
      <c r="A35" s="200"/>
      <c r="B35" s="113" t="s">
        <v>52</v>
      </c>
      <c r="C35" s="102"/>
      <c r="D35" s="175"/>
      <c r="E35" s="114" t="s">
        <v>70</v>
      </c>
      <c r="F35" s="114" t="s">
        <v>58</v>
      </c>
      <c r="G35" s="114" t="s">
        <v>59</v>
      </c>
      <c r="H35" s="118">
        <v>614.08</v>
      </c>
      <c r="I35" s="117">
        <v>150</v>
      </c>
      <c r="J35" s="118">
        <f t="shared" si="4"/>
        <v>764.08</v>
      </c>
      <c r="K35" s="70"/>
      <c r="L35" s="71"/>
      <c r="M35" s="70"/>
      <c r="N35" s="70"/>
    </row>
    <row r="36" spans="1:14" s="51" customFormat="1" ht="12.95" customHeight="1">
      <c r="A36" s="200"/>
      <c r="B36" s="113" t="s">
        <v>53</v>
      </c>
      <c r="C36" s="102"/>
      <c r="D36" s="175"/>
      <c r="E36" s="114" t="s">
        <v>71</v>
      </c>
      <c r="F36" s="114" t="s">
        <v>58</v>
      </c>
      <c r="G36" s="114" t="s">
        <v>59</v>
      </c>
      <c r="H36" s="118">
        <v>14066.69</v>
      </c>
      <c r="I36" s="117">
        <v>200</v>
      </c>
      <c r="J36" s="118">
        <f t="shared" si="4"/>
        <v>14266.69</v>
      </c>
      <c r="K36" s="70"/>
      <c r="L36" s="71"/>
      <c r="M36" s="70"/>
      <c r="N36" s="70"/>
    </row>
    <row r="37" spans="1:14" s="51" customFormat="1" ht="12.95" customHeight="1">
      <c r="A37" s="200"/>
      <c r="B37" s="113" t="s">
        <v>54</v>
      </c>
      <c r="C37" s="102"/>
      <c r="D37" s="175"/>
      <c r="E37" s="114" t="s">
        <v>72</v>
      </c>
      <c r="F37" s="114" t="s">
        <v>58</v>
      </c>
      <c r="G37" s="114" t="s">
        <v>59</v>
      </c>
      <c r="H37" s="118">
        <v>933</v>
      </c>
      <c r="I37" s="117">
        <v>80</v>
      </c>
      <c r="J37" s="118">
        <f t="shared" si="4"/>
        <v>1013</v>
      </c>
      <c r="K37" s="70"/>
      <c r="L37" s="71"/>
      <c r="M37" s="70"/>
      <c r="N37" s="70"/>
    </row>
    <row r="38" spans="1:14" s="51" customFormat="1" ht="12.95" customHeight="1">
      <c r="A38" s="200"/>
      <c r="B38" s="113" t="s">
        <v>55</v>
      </c>
      <c r="C38" s="102"/>
      <c r="D38" s="175"/>
      <c r="E38" s="114" t="s">
        <v>73</v>
      </c>
      <c r="F38" s="114" t="s">
        <v>58</v>
      </c>
      <c r="G38" s="114" t="s">
        <v>59</v>
      </c>
      <c r="H38" s="118">
        <v>6275.07</v>
      </c>
      <c r="I38" s="117">
        <v>-200</v>
      </c>
      <c r="J38" s="118">
        <f t="shared" si="4"/>
        <v>6075.07</v>
      </c>
      <c r="K38" s="70"/>
      <c r="L38" s="71"/>
      <c r="M38" s="70"/>
      <c r="N38" s="70"/>
    </row>
    <row r="39" spans="1:14" s="51" customFormat="1" ht="12.95" customHeight="1">
      <c r="A39" s="200"/>
      <c r="B39" s="113" t="s">
        <v>56</v>
      </c>
      <c r="C39" s="102"/>
      <c r="D39" s="175"/>
      <c r="E39" s="114" t="s">
        <v>74</v>
      </c>
      <c r="F39" s="114" t="s">
        <v>58</v>
      </c>
      <c r="G39" s="114" t="s">
        <v>59</v>
      </c>
      <c r="H39" s="118">
        <v>1346.6</v>
      </c>
      <c r="I39" s="117">
        <v>-70</v>
      </c>
      <c r="J39" s="118">
        <f t="shared" si="4"/>
        <v>1276.6</v>
      </c>
      <c r="K39" s="70"/>
      <c r="L39" s="71"/>
      <c r="M39" s="70"/>
      <c r="N39" s="70"/>
    </row>
    <row r="40" spans="1:14" s="51" customFormat="1" ht="12.95" customHeight="1">
      <c r="A40" s="200" t="s">
        <v>14</v>
      </c>
      <c r="B40" s="113" t="s">
        <v>254</v>
      </c>
      <c r="C40" s="102"/>
      <c r="D40" s="175"/>
      <c r="E40" s="114" t="s">
        <v>76</v>
      </c>
      <c r="F40" s="114" t="s">
        <v>78</v>
      </c>
      <c r="G40" s="114"/>
      <c r="H40" s="118">
        <v>30</v>
      </c>
      <c r="I40" s="117">
        <v>-5</v>
      </c>
      <c r="J40" s="118">
        <f t="shared" si="4"/>
        <v>25</v>
      </c>
      <c r="K40" s="70"/>
      <c r="L40" s="71"/>
      <c r="M40" s="70"/>
      <c r="N40" s="70"/>
    </row>
    <row r="41" spans="1:14" s="51" customFormat="1" ht="12.95" customHeight="1">
      <c r="A41" s="200"/>
      <c r="B41" s="113" t="s">
        <v>255</v>
      </c>
      <c r="C41" s="102"/>
      <c r="D41" s="175"/>
      <c r="E41" s="114" t="s">
        <v>77</v>
      </c>
      <c r="F41" s="114" t="s">
        <v>78</v>
      </c>
      <c r="G41" s="114"/>
      <c r="H41" s="118">
        <v>50</v>
      </c>
      <c r="I41" s="117">
        <v>5</v>
      </c>
      <c r="J41" s="118">
        <f t="shared" si="4"/>
        <v>55</v>
      </c>
      <c r="K41" s="70"/>
      <c r="L41" s="71"/>
      <c r="M41" s="70"/>
      <c r="N41" s="70"/>
    </row>
    <row r="42" spans="1:14" s="51" customFormat="1" ht="12.95" customHeight="1">
      <c r="A42" s="200" t="s">
        <v>35</v>
      </c>
      <c r="B42" s="96" t="s">
        <v>79</v>
      </c>
      <c r="C42" s="102"/>
      <c r="D42" s="175"/>
      <c r="E42" s="175">
        <v>6112</v>
      </c>
      <c r="F42" s="175">
        <v>5019</v>
      </c>
      <c r="G42" s="81"/>
      <c r="H42" s="97">
        <v>93</v>
      </c>
      <c r="I42" s="79">
        <v>-5</v>
      </c>
      <c r="J42" s="64">
        <f t="shared" si="4"/>
        <v>88</v>
      </c>
      <c r="K42" s="70"/>
      <c r="L42" s="71"/>
      <c r="M42" s="70"/>
      <c r="N42" s="70"/>
    </row>
    <row r="43" spans="1:14" s="51" customFormat="1" ht="12.95" customHeight="1">
      <c r="A43" s="200"/>
      <c r="B43" s="96" t="s">
        <v>80</v>
      </c>
      <c r="C43" s="102"/>
      <c r="D43" s="175"/>
      <c r="E43" s="175">
        <v>6112</v>
      </c>
      <c r="F43" s="175">
        <v>5039</v>
      </c>
      <c r="G43" s="81"/>
      <c r="H43" s="97">
        <v>7</v>
      </c>
      <c r="I43" s="79">
        <v>5</v>
      </c>
      <c r="J43" s="64">
        <f t="shared" si="4"/>
        <v>12</v>
      </c>
      <c r="K43" s="70"/>
      <c r="L43" s="71"/>
      <c r="M43" s="70"/>
      <c r="N43" s="70"/>
    </row>
    <row r="44" spans="1:14" s="51" customFormat="1" ht="12.95" customHeight="1">
      <c r="A44" s="201" t="s">
        <v>86</v>
      </c>
      <c r="B44" s="96" t="s">
        <v>95</v>
      </c>
      <c r="C44" s="102"/>
      <c r="D44" s="175"/>
      <c r="E44" s="175">
        <v>3639</v>
      </c>
      <c r="F44" s="175">
        <v>5901</v>
      </c>
      <c r="G44" s="81"/>
      <c r="H44" s="97">
        <v>100</v>
      </c>
      <c r="I44" s="79">
        <v>-40</v>
      </c>
      <c r="J44" s="64">
        <f t="shared" si="4"/>
        <v>60</v>
      </c>
      <c r="K44" s="70"/>
      <c r="L44" s="71"/>
      <c r="M44" s="70"/>
      <c r="N44" s="70"/>
    </row>
    <row r="45" spans="1:14" s="51" customFormat="1" ht="12.95" customHeight="1">
      <c r="A45" s="202"/>
      <c r="B45" s="96" t="s">
        <v>97</v>
      </c>
      <c r="C45" s="102"/>
      <c r="D45" s="175"/>
      <c r="E45" s="175">
        <v>3632</v>
      </c>
      <c r="F45" s="175">
        <v>5811</v>
      </c>
      <c r="G45" s="81"/>
      <c r="H45" s="97">
        <v>100</v>
      </c>
      <c r="I45" s="79">
        <v>40</v>
      </c>
      <c r="J45" s="64">
        <f t="shared" si="4"/>
        <v>140</v>
      </c>
      <c r="K45" s="70"/>
      <c r="L45" s="71"/>
      <c r="M45" s="70"/>
      <c r="N45" s="70"/>
    </row>
    <row r="46" spans="1:14" s="51" customFormat="1" ht="12.95" customHeight="1">
      <c r="A46" s="200" t="s">
        <v>87</v>
      </c>
      <c r="B46" s="96" t="s">
        <v>93</v>
      </c>
      <c r="C46" s="102"/>
      <c r="D46" s="175"/>
      <c r="E46" s="175">
        <v>6171</v>
      </c>
      <c r="F46" s="175">
        <v>5499</v>
      </c>
      <c r="G46" s="81" t="s">
        <v>94</v>
      </c>
      <c r="H46" s="97">
        <v>1500</v>
      </c>
      <c r="I46" s="79">
        <v>-52</v>
      </c>
      <c r="J46" s="64">
        <f t="shared" si="4"/>
        <v>1448</v>
      </c>
      <c r="K46" s="70"/>
      <c r="L46" s="71"/>
      <c r="M46" s="70"/>
      <c r="N46" s="70"/>
    </row>
    <row r="47" spans="1:14" s="51" customFormat="1" ht="12.95" customHeight="1">
      <c r="A47" s="200"/>
      <c r="B47" s="96" t="s">
        <v>92</v>
      </c>
      <c r="C47" s="102"/>
      <c r="D47" s="175"/>
      <c r="E47" s="175">
        <v>5311</v>
      </c>
      <c r="F47" s="175">
        <v>5499</v>
      </c>
      <c r="G47" s="81" t="s">
        <v>94</v>
      </c>
      <c r="H47" s="97">
        <v>150</v>
      </c>
      <c r="I47" s="79">
        <v>52</v>
      </c>
      <c r="J47" s="64">
        <f t="shared" si="4"/>
        <v>202</v>
      </c>
      <c r="K47" s="70"/>
      <c r="L47" s="71"/>
      <c r="M47" s="70"/>
      <c r="N47" s="70"/>
    </row>
    <row r="48" spans="1:14" s="51" customFormat="1" ht="12.95" customHeight="1">
      <c r="A48" s="200" t="s">
        <v>88</v>
      </c>
      <c r="B48" s="96" t="s">
        <v>89</v>
      </c>
      <c r="C48" s="102"/>
      <c r="D48" s="175"/>
      <c r="E48" s="175">
        <v>3113</v>
      </c>
      <c r="F48" s="175">
        <v>5421</v>
      </c>
      <c r="G48" s="81" t="s">
        <v>90</v>
      </c>
      <c r="H48" s="97">
        <v>33</v>
      </c>
      <c r="I48" s="79">
        <v>5</v>
      </c>
      <c r="J48" s="64">
        <f t="shared" si="4"/>
        <v>38</v>
      </c>
      <c r="K48" s="70"/>
      <c r="L48" s="71"/>
      <c r="M48" s="70"/>
      <c r="N48" s="70"/>
    </row>
    <row r="49" spans="1:14" s="51" customFormat="1" ht="12.95" customHeight="1">
      <c r="A49" s="200"/>
      <c r="B49" s="96" t="s">
        <v>91</v>
      </c>
      <c r="C49" s="102"/>
      <c r="D49" s="175"/>
      <c r="E49" s="175">
        <v>3111</v>
      </c>
      <c r="F49" s="175">
        <v>5421</v>
      </c>
      <c r="G49" s="81" t="s">
        <v>90</v>
      </c>
      <c r="H49" s="97">
        <v>10</v>
      </c>
      <c r="I49" s="79">
        <v>-5</v>
      </c>
      <c r="J49" s="64">
        <f t="shared" si="4"/>
        <v>5</v>
      </c>
      <c r="K49" s="70"/>
      <c r="L49" s="71"/>
      <c r="M49" s="70"/>
      <c r="N49" s="70"/>
    </row>
    <row r="50" spans="1:14" s="51" customFormat="1" ht="12.95" customHeight="1">
      <c r="A50" s="201" t="s">
        <v>96</v>
      </c>
      <c r="B50" s="96" t="s">
        <v>98</v>
      </c>
      <c r="C50" s="102"/>
      <c r="D50" s="175"/>
      <c r="E50" s="175">
        <v>6171</v>
      </c>
      <c r="F50" s="175">
        <v>5166</v>
      </c>
      <c r="G50" s="81" t="s">
        <v>100</v>
      </c>
      <c r="H50" s="97">
        <v>1500</v>
      </c>
      <c r="I50" s="79">
        <v>160</v>
      </c>
      <c r="J50" s="64">
        <f t="shared" si="4"/>
        <v>1660</v>
      </c>
      <c r="K50" s="70"/>
      <c r="L50" s="71"/>
      <c r="M50" s="70"/>
      <c r="N50" s="70"/>
    </row>
    <row r="51" spans="1:14" s="51" customFormat="1" ht="12.95" customHeight="1">
      <c r="A51" s="202"/>
      <c r="B51" s="96" t="s">
        <v>99</v>
      </c>
      <c r="C51" s="102"/>
      <c r="D51" s="175"/>
      <c r="E51" s="175">
        <v>6171</v>
      </c>
      <c r="F51" s="175">
        <v>5169</v>
      </c>
      <c r="G51" s="81" t="s">
        <v>100</v>
      </c>
      <c r="H51" s="97">
        <v>500</v>
      </c>
      <c r="I51" s="79">
        <v>-500</v>
      </c>
      <c r="J51" s="64">
        <f t="shared" si="4"/>
        <v>0</v>
      </c>
      <c r="K51" s="70" t="s">
        <v>102</v>
      </c>
      <c r="L51" s="71"/>
      <c r="M51" s="70"/>
      <c r="N51" s="70"/>
    </row>
    <row r="52" spans="1:14" s="51" customFormat="1" ht="12.95" customHeight="1">
      <c r="A52" s="200" t="s">
        <v>101</v>
      </c>
      <c r="B52" s="96" t="s">
        <v>84</v>
      </c>
      <c r="C52" s="102"/>
      <c r="D52" s="175"/>
      <c r="E52" s="175">
        <v>6171</v>
      </c>
      <c r="F52" s="175">
        <v>5362</v>
      </c>
      <c r="G52" s="81" t="s">
        <v>85</v>
      </c>
      <c r="H52" s="97">
        <v>1715.82</v>
      </c>
      <c r="I52" s="79">
        <v>234.7</v>
      </c>
      <c r="J52" s="64">
        <f t="shared" si="4"/>
        <v>1950.52</v>
      </c>
      <c r="K52" s="70" t="s">
        <v>171</v>
      </c>
      <c r="L52" s="71"/>
      <c r="M52" s="70"/>
      <c r="N52" s="70"/>
    </row>
    <row r="53" spans="1:14" s="51" customFormat="1" ht="12.95" customHeight="1">
      <c r="A53" s="200"/>
      <c r="B53" s="96" t="s">
        <v>84</v>
      </c>
      <c r="C53" s="102"/>
      <c r="D53" s="175"/>
      <c r="E53" s="175">
        <v>6399</v>
      </c>
      <c r="F53" s="175">
        <v>5363</v>
      </c>
      <c r="G53" s="81" t="s">
        <v>85</v>
      </c>
      <c r="H53" s="97">
        <v>0</v>
      </c>
      <c r="I53" s="79">
        <v>6</v>
      </c>
      <c r="J53" s="64">
        <f t="shared" si="4"/>
        <v>6</v>
      </c>
      <c r="K53" s="70"/>
      <c r="L53" s="71"/>
      <c r="M53" s="70"/>
      <c r="N53" s="70"/>
    </row>
    <row r="54" spans="1:14" s="51" customFormat="1" ht="12.95" customHeight="1">
      <c r="A54" s="200" t="s">
        <v>110</v>
      </c>
      <c r="B54" s="96" t="s">
        <v>113</v>
      </c>
      <c r="C54" s="102"/>
      <c r="D54" s="175"/>
      <c r="E54" s="175">
        <v>3412</v>
      </c>
      <c r="F54" s="175">
        <v>5154</v>
      </c>
      <c r="G54" s="81" t="s">
        <v>106</v>
      </c>
      <c r="H54" s="97">
        <v>345</v>
      </c>
      <c r="I54" s="79">
        <v>-100</v>
      </c>
      <c r="J54" s="64">
        <f t="shared" si="4"/>
        <v>245</v>
      </c>
      <c r="K54" s="70"/>
      <c r="L54" s="71"/>
      <c r="M54" s="70"/>
      <c r="N54" s="70"/>
    </row>
    <row r="55" spans="1:14" s="51" customFormat="1" ht="12.95" customHeight="1">
      <c r="A55" s="200"/>
      <c r="B55" s="96" t="s">
        <v>114</v>
      </c>
      <c r="C55" s="102"/>
      <c r="D55" s="175"/>
      <c r="E55" s="175">
        <v>3412</v>
      </c>
      <c r="F55" s="175">
        <v>5152</v>
      </c>
      <c r="G55" s="81" t="s">
        <v>106</v>
      </c>
      <c r="H55" s="97">
        <v>305</v>
      </c>
      <c r="I55" s="79">
        <v>85</v>
      </c>
      <c r="J55" s="64">
        <f t="shared" si="4"/>
        <v>390</v>
      </c>
      <c r="K55" s="70"/>
      <c r="L55" s="71"/>
      <c r="M55" s="70"/>
      <c r="N55" s="70"/>
    </row>
    <row r="56" spans="1:14" s="51" customFormat="1" ht="12.95" customHeight="1">
      <c r="A56" s="200"/>
      <c r="B56" s="96" t="s">
        <v>115</v>
      </c>
      <c r="C56" s="102"/>
      <c r="D56" s="175"/>
      <c r="E56" s="175">
        <v>3412</v>
      </c>
      <c r="F56" s="175">
        <v>5169</v>
      </c>
      <c r="G56" s="81" t="s">
        <v>106</v>
      </c>
      <c r="H56" s="97">
        <v>2510</v>
      </c>
      <c r="I56" s="79">
        <v>15</v>
      </c>
      <c r="J56" s="64">
        <f t="shared" si="4"/>
        <v>2525</v>
      </c>
      <c r="K56" s="70"/>
      <c r="L56" s="71"/>
      <c r="M56" s="70"/>
      <c r="N56" s="70"/>
    </row>
    <row r="57" spans="1:14" s="51" customFormat="1" ht="12.95" customHeight="1">
      <c r="A57" s="200" t="s">
        <v>111</v>
      </c>
      <c r="B57" s="96" t="s">
        <v>116</v>
      </c>
      <c r="C57" s="102"/>
      <c r="D57" s="175"/>
      <c r="E57" s="175">
        <v>3412</v>
      </c>
      <c r="F57" s="175">
        <v>5154</v>
      </c>
      <c r="G57" s="81" t="s">
        <v>107</v>
      </c>
      <c r="H57" s="97">
        <v>400</v>
      </c>
      <c r="I57" s="79">
        <v>-55</v>
      </c>
      <c r="J57" s="64">
        <f t="shared" si="4"/>
        <v>345</v>
      </c>
      <c r="K57" s="70"/>
      <c r="L57" s="71"/>
      <c r="M57" s="70"/>
      <c r="N57" s="70"/>
    </row>
    <row r="58" spans="1:14" s="51" customFormat="1" ht="12.95" customHeight="1">
      <c r="A58" s="200"/>
      <c r="B58" s="96" t="s">
        <v>117</v>
      </c>
      <c r="C58" s="102"/>
      <c r="D58" s="175"/>
      <c r="E58" s="175">
        <v>3429</v>
      </c>
      <c r="F58" s="175">
        <v>5137</v>
      </c>
      <c r="G58" s="81" t="s">
        <v>108</v>
      </c>
      <c r="H58" s="97">
        <v>30</v>
      </c>
      <c r="I58" s="79">
        <v>15</v>
      </c>
      <c r="J58" s="64">
        <f t="shared" si="4"/>
        <v>45</v>
      </c>
      <c r="K58" s="70"/>
      <c r="L58" s="71"/>
      <c r="M58" s="70"/>
      <c r="N58" s="70"/>
    </row>
    <row r="59" spans="1:14" s="51" customFormat="1" ht="12.95" customHeight="1">
      <c r="A59" s="200"/>
      <c r="B59" s="96" t="s">
        <v>118</v>
      </c>
      <c r="C59" s="102"/>
      <c r="D59" s="175"/>
      <c r="E59" s="175">
        <v>3429</v>
      </c>
      <c r="F59" s="175">
        <v>5154</v>
      </c>
      <c r="G59" s="81" t="s">
        <v>108</v>
      </c>
      <c r="H59" s="97">
        <v>205</v>
      </c>
      <c r="I59" s="79">
        <v>25</v>
      </c>
      <c r="J59" s="64">
        <f t="shared" si="4"/>
        <v>230</v>
      </c>
      <c r="K59" s="70"/>
      <c r="L59" s="71"/>
      <c r="M59" s="70"/>
      <c r="N59" s="70"/>
    </row>
    <row r="60" spans="1:14" s="51" customFormat="1" ht="12.95" customHeight="1">
      <c r="A60" s="200"/>
      <c r="B60" s="96" t="s">
        <v>119</v>
      </c>
      <c r="C60" s="102"/>
      <c r="D60" s="175"/>
      <c r="E60" s="175">
        <v>3412</v>
      </c>
      <c r="F60" s="175">
        <v>5169</v>
      </c>
      <c r="G60" s="81" t="s">
        <v>109</v>
      </c>
      <c r="H60" s="97">
        <v>2155</v>
      </c>
      <c r="I60" s="79">
        <v>15</v>
      </c>
      <c r="J60" s="64">
        <f t="shared" si="4"/>
        <v>2170</v>
      </c>
      <c r="K60" s="70"/>
      <c r="L60" s="71"/>
      <c r="M60" s="70"/>
      <c r="N60" s="70"/>
    </row>
    <row r="61" spans="1:14" s="51" customFormat="1" ht="12.95" customHeight="1">
      <c r="A61" s="175" t="s">
        <v>112</v>
      </c>
      <c r="B61" s="96" t="s">
        <v>120</v>
      </c>
      <c r="C61" s="102"/>
      <c r="D61" s="175"/>
      <c r="E61" s="175">
        <v>3429</v>
      </c>
      <c r="F61" s="175">
        <v>5171</v>
      </c>
      <c r="G61" s="81" t="s">
        <v>108</v>
      </c>
      <c r="H61" s="97">
        <v>2250</v>
      </c>
      <c r="I61" s="79">
        <v>278.3</v>
      </c>
      <c r="J61" s="64">
        <f t="shared" si="4"/>
        <v>2528.3</v>
      </c>
      <c r="K61" s="70"/>
      <c r="L61" s="71"/>
      <c r="M61" s="70"/>
      <c r="N61" s="70"/>
    </row>
    <row r="62" spans="1:14" s="51" customFormat="1" ht="12.95" customHeight="1">
      <c r="A62" s="200" t="s">
        <v>124</v>
      </c>
      <c r="B62" s="82" t="s">
        <v>126</v>
      </c>
      <c r="C62" s="102"/>
      <c r="D62" s="175">
        <v>144513021</v>
      </c>
      <c r="E62" s="176">
        <v>4359</v>
      </c>
      <c r="F62" s="128">
        <v>5424</v>
      </c>
      <c r="G62" s="41" t="s">
        <v>121</v>
      </c>
      <c r="H62" s="54">
        <v>26.2</v>
      </c>
      <c r="I62" s="55">
        <v>8</v>
      </c>
      <c r="J62" s="78">
        <f t="shared" si="4"/>
        <v>34.2</v>
      </c>
      <c r="K62" s="70"/>
      <c r="L62" s="71"/>
      <c r="M62" s="70"/>
      <c r="N62" s="70"/>
    </row>
    <row r="63" spans="1:14" s="51" customFormat="1" ht="12.95" customHeight="1">
      <c r="A63" s="200"/>
      <c r="B63" s="82" t="s">
        <v>127</v>
      </c>
      <c r="C63" s="102"/>
      <c r="D63" s="175">
        <v>144113021</v>
      </c>
      <c r="E63" s="176">
        <v>4359</v>
      </c>
      <c r="F63" s="128">
        <v>5152</v>
      </c>
      <c r="G63" s="41" t="s">
        <v>121</v>
      </c>
      <c r="H63" s="54">
        <v>40</v>
      </c>
      <c r="I63" s="55">
        <v>-8</v>
      </c>
      <c r="J63" s="78">
        <f t="shared" si="4"/>
        <v>32</v>
      </c>
      <c r="K63" s="70"/>
      <c r="L63" s="71"/>
      <c r="M63" s="70"/>
      <c r="N63" s="70"/>
    </row>
    <row r="64" spans="1:14" s="51" customFormat="1" ht="12.95" customHeight="1">
      <c r="A64" s="200" t="s">
        <v>125</v>
      </c>
      <c r="B64" s="129" t="s">
        <v>128</v>
      </c>
      <c r="C64" s="102"/>
      <c r="D64" s="81" t="s">
        <v>123</v>
      </c>
      <c r="E64" s="176">
        <v>6171</v>
      </c>
      <c r="F64" s="128">
        <v>5021</v>
      </c>
      <c r="G64" s="41" t="s">
        <v>122</v>
      </c>
      <c r="H64" s="54">
        <v>265</v>
      </c>
      <c r="I64" s="55">
        <v>-265</v>
      </c>
      <c r="J64" s="78">
        <f t="shared" si="4"/>
        <v>0</v>
      </c>
      <c r="K64" s="70"/>
      <c r="L64" s="71"/>
      <c r="M64" s="70"/>
      <c r="N64" s="70"/>
    </row>
    <row r="65" spans="1:14" s="51" customFormat="1" ht="12.95" customHeight="1">
      <c r="A65" s="200"/>
      <c r="B65" s="129" t="s">
        <v>129</v>
      </c>
      <c r="C65" s="102"/>
      <c r="D65" s="81" t="s">
        <v>123</v>
      </c>
      <c r="E65" s="176">
        <v>6171</v>
      </c>
      <c r="F65" s="128">
        <v>5011</v>
      </c>
      <c r="G65" s="41" t="s">
        <v>122</v>
      </c>
      <c r="H65" s="54">
        <v>691</v>
      </c>
      <c r="I65" s="55">
        <v>199</v>
      </c>
      <c r="J65" s="78">
        <f t="shared" si="4"/>
        <v>890</v>
      </c>
      <c r="K65" s="70"/>
      <c r="L65" s="71"/>
      <c r="M65" s="70"/>
      <c r="N65" s="70"/>
    </row>
    <row r="66" spans="1:14" s="51" customFormat="1" ht="12.95" customHeight="1">
      <c r="A66" s="200"/>
      <c r="B66" s="129" t="s">
        <v>130</v>
      </c>
      <c r="C66" s="102"/>
      <c r="D66" s="81" t="s">
        <v>123</v>
      </c>
      <c r="E66" s="176">
        <v>6171</v>
      </c>
      <c r="F66" s="128">
        <v>5031</v>
      </c>
      <c r="G66" s="41" t="s">
        <v>122</v>
      </c>
      <c r="H66" s="54">
        <v>172</v>
      </c>
      <c r="I66" s="55">
        <v>49</v>
      </c>
      <c r="J66" s="78">
        <f t="shared" si="4"/>
        <v>221</v>
      </c>
      <c r="K66" s="70"/>
      <c r="L66" s="71"/>
      <c r="M66" s="70"/>
      <c r="N66" s="70"/>
    </row>
    <row r="67" spans="1:14" s="51" customFormat="1" ht="12.95" customHeight="1">
      <c r="A67" s="200"/>
      <c r="B67" s="129" t="s">
        <v>131</v>
      </c>
      <c r="C67" s="102"/>
      <c r="D67" s="81" t="s">
        <v>123</v>
      </c>
      <c r="E67" s="176">
        <v>6171</v>
      </c>
      <c r="F67" s="128">
        <v>5032</v>
      </c>
      <c r="G67" s="41" t="s">
        <v>122</v>
      </c>
      <c r="H67" s="54">
        <v>63</v>
      </c>
      <c r="I67" s="55">
        <v>17</v>
      </c>
      <c r="J67" s="78">
        <f t="shared" si="4"/>
        <v>80</v>
      </c>
      <c r="K67" s="70"/>
      <c r="L67" s="71"/>
      <c r="M67" s="70"/>
      <c r="N67" s="70"/>
    </row>
    <row r="68" spans="1:14" s="51" customFormat="1" ht="12.95" customHeight="1">
      <c r="A68" s="200" t="s">
        <v>146</v>
      </c>
      <c r="B68" s="80" t="s">
        <v>132</v>
      </c>
      <c r="C68" s="102"/>
      <c r="D68" s="81"/>
      <c r="E68" s="176">
        <v>3399</v>
      </c>
      <c r="F68" s="176">
        <v>5164</v>
      </c>
      <c r="G68" s="41" t="s">
        <v>145</v>
      </c>
      <c r="H68" s="78">
        <v>15</v>
      </c>
      <c r="I68" s="55">
        <v>-4.2</v>
      </c>
      <c r="J68" s="78">
        <f>H68+I68</f>
        <v>10.8</v>
      </c>
      <c r="K68" s="70"/>
      <c r="L68" s="71"/>
      <c r="M68" s="70"/>
      <c r="N68" s="70"/>
    </row>
    <row r="69" spans="1:14" s="51" customFormat="1" ht="12.95" customHeight="1">
      <c r="A69" s="200"/>
      <c r="B69" s="107" t="s">
        <v>133</v>
      </c>
      <c r="C69" s="84" t="s">
        <v>75</v>
      </c>
      <c r="D69" s="86"/>
      <c r="E69" s="85">
        <v>6112</v>
      </c>
      <c r="F69" s="85">
        <v>5164</v>
      </c>
      <c r="G69" s="86"/>
      <c r="H69" s="124">
        <v>0</v>
      </c>
      <c r="I69" s="108">
        <v>4.2</v>
      </c>
      <c r="J69" s="87">
        <f>H69+I69</f>
        <v>4.2</v>
      </c>
      <c r="K69" s="70"/>
      <c r="L69" s="71"/>
      <c r="M69" s="70"/>
      <c r="N69" s="70"/>
    </row>
    <row r="70" spans="1:14" s="51" customFormat="1" ht="12.95" customHeight="1">
      <c r="A70" s="200" t="s">
        <v>147</v>
      </c>
      <c r="B70" s="130" t="s">
        <v>134</v>
      </c>
      <c r="C70" s="102"/>
      <c r="D70" s="81"/>
      <c r="E70" s="131">
        <v>6112</v>
      </c>
      <c r="F70" s="131">
        <v>5167</v>
      </c>
      <c r="G70" s="132"/>
      <c r="H70" s="136">
        <v>35</v>
      </c>
      <c r="I70" s="134">
        <v>-22.99</v>
      </c>
      <c r="J70" s="135">
        <f aca="true" t="shared" si="5" ref="J70:J81">SUM(H70:I70)</f>
        <v>12.010000000000002</v>
      </c>
      <c r="K70" s="70"/>
      <c r="L70" s="71"/>
      <c r="M70" s="70"/>
      <c r="N70" s="70"/>
    </row>
    <row r="71" spans="1:14" s="51" customFormat="1" ht="12.95" customHeight="1">
      <c r="A71" s="200"/>
      <c r="B71" s="107" t="s">
        <v>135</v>
      </c>
      <c r="C71" s="84" t="s">
        <v>75</v>
      </c>
      <c r="D71" s="86"/>
      <c r="E71" s="85">
        <v>6112</v>
      </c>
      <c r="F71" s="85">
        <v>5166</v>
      </c>
      <c r="G71" s="86"/>
      <c r="H71" s="137">
        <v>0</v>
      </c>
      <c r="I71" s="108">
        <v>22.99</v>
      </c>
      <c r="J71" s="87">
        <f t="shared" si="5"/>
        <v>22.99</v>
      </c>
      <c r="K71" s="70"/>
      <c r="L71" s="71"/>
      <c r="M71" s="70"/>
      <c r="N71" s="70"/>
    </row>
    <row r="72" spans="1:14" s="51" customFormat="1" ht="12.95" customHeight="1">
      <c r="A72" s="200" t="s">
        <v>148</v>
      </c>
      <c r="B72" s="130" t="s">
        <v>136</v>
      </c>
      <c r="C72" s="102"/>
      <c r="D72" s="81"/>
      <c r="E72" s="131">
        <v>6171</v>
      </c>
      <c r="F72" s="131">
        <v>5154</v>
      </c>
      <c r="G72" s="132"/>
      <c r="H72" s="133">
        <v>1577</v>
      </c>
      <c r="I72" s="134">
        <v>-29</v>
      </c>
      <c r="J72" s="135">
        <f t="shared" si="5"/>
        <v>1548</v>
      </c>
      <c r="K72" s="70"/>
      <c r="L72" s="71"/>
      <c r="M72" s="70"/>
      <c r="N72" s="70"/>
    </row>
    <row r="73" spans="1:14" s="51" customFormat="1" ht="12.95" customHeight="1">
      <c r="A73" s="200"/>
      <c r="B73" s="130" t="s">
        <v>137</v>
      </c>
      <c r="C73" s="102"/>
      <c r="D73" s="81"/>
      <c r="E73" s="131">
        <v>6171</v>
      </c>
      <c r="F73" s="131">
        <v>5151</v>
      </c>
      <c r="G73" s="132"/>
      <c r="H73" s="133">
        <v>210</v>
      </c>
      <c r="I73" s="134">
        <v>29</v>
      </c>
      <c r="J73" s="135">
        <f t="shared" si="5"/>
        <v>239</v>
      </c>
      <c r="K73" s="70"/>
      <c r="L73" s="71"/>
      <c r="M73" s="70"/>
      <c r="N73" s="70"/>
    </row>
    <row r="74" spans="1:14" s="51" customFormat="1" ht="12.95" customHeight="1">
      <c r="A74" s="175" t="s">
        <v>149</v>
      </c>
      <c r="B74" s="130" t="s">
        <v>138</v>
      </c>
      <c r="C74" s="102"/>
      <c r="D74" s="81"/>
      <c r="E74" s="131">
        <v>6171</v>
      </c>
      <c r="F74" s="131">
        <v>5169</v>
      </c>
      <c r="G74" s="132"/>
      <c r="H74" s="133">
        <v>4458.98</v>
      </c>
      <c r="I74" s="134">
        <v>-607</v>
      </c>
      <c r="J74" s="135">
        <f t="shared" si="5"/>
        <v>3851.9799999999996</v>
      </c>
      <c r="K74" s="70"/>
      <c r="L74" s="71"/>
      <c r="M74" s="70"/>
      <c r="N74" s="70"/>
    </row>
    <row r="75" spans="1:14" s="51" customFormat="1" ht="12.95" customHeight="1">
      <c r="A75" s="200" t="s">
        <v>150</v>
      </c>
      <c r="B75" s="80" t="s">
        <v>139</v>
      </c>
      <c r="C75" s="102"/>
      <c r="D75" s="81"/>
      <c r="E75" s="176">
        <v>6171</v>
      </c>
      <c r="F75" s="176">
        <v>5169</v>
      </c>
      <c r="G75" s="41"/>
      <c r="H75" s="54">
        <v>3851.98</v>
      </c>
      <c r="I75" s="55">
        <v>-400</v>
      </c>
      <c r="J75" s="78">
        <f t="shared" si="5"/>
        <v>3451.98</v>
      </c>
      <c r="K75" s="70"/>
      <c r="L75" s="71"/>
      <c r="M75" s="70"/>
      <c r="N75" s="70"/>
    </row>
    <row r="76" spans="1:14" s="51" customFormat="1" ht="12.95" customHeight="1">
      <c r="A76" s="200"/>
      <c r="B76" s="80" t="s">
        <v>140</v>
      </c>
      <c r="C76" s="102"/>
      <c r="D76" s="81"/>
      <c r="E76" s="176">
        <v>6171</v>
      </c>
      <c r="F76" s="176">
        <v>5168</v>
      </c>
      <c r="G76" s="41"/>
      <c r="H76" s="54">
        <v>3634</v>
      </c>
      <c r="I76" s="55">
        <v>400</v>
      </c>
      <c r="J76" s="78">
        <f t="shared" si="5"/>
        <v>4034</v>
      </c>
      <c r="K76" s="70"/>
      <c r="L76" s="71"/>
      <c r="M76" s="70"/>
      <c r="N76" s="70"/>
    </row>
    <row r="77" spans="1:14" s="51" customFormat="1" ht="12.95" customHeight="1">
      <c r="A77" s="200" t="s">
        <v>151</v>
      </c>
      <c r="B77" s="80" t="s">
        <v>141</v>
      </c>
      <c r="C77" s="102"/>
      <c r="D77" s="81"/>
      <c r="E77" s="176">
        <v>6171</v>
      </c>
      <c r="F77" s="176">
        <v>5171</v>
      </c>
      <c r="G77" s="41"/>
      <c r="H77" s="54">
        <v>2517.3</v>
      </c>
      <c r="I77" s="55">
        <v>-480</v>
      </c>
      <c r="J77" s="78">
        <f t="shared" si="5"/>
        <v>2037.3000000000002</v>
      </c>
      <c r="K77" s="70"/>
      <c r="L77" s="71"/>
      <c r="M77" s="70"/>
      <c r="N77" s="70"/>
    </row>
    <row r="78" spans="1:14" s="51" customFormat="1" ht="12.95" customHeight="1">
      <c r="A78" s="200"/>
      <c r="B78" s="80" t="s">
        <v>142</v>
      </c>
      <c r="C78" s="102"/>
      <c r="D78" s="81"/>
      <c r="E78" s="176">
        <v>6171</v>
      </c>
      <c r="F78" s="176">
        <v>5161</v>
      </c>
      <c r="G78" s="41"/>
      <c r="H78" s="54">
        <v>650</v>
      </c>
      <c r="I78" s="55">
        <v>480</v>
      </c>
      <c r="J78" s="78">
        <f t="shared" si="5"/>
        <v>1130</v>
      </c>
      <c r="K78" s="70"/>
      <c r="L78" s="71"/>
      <c r="M78" s="70"/>
      <c r="N78" s="70"/>
    </row>
    <row r="79" spans="1:14" s="51" customFormat="1" ht="12.95" customHeight="1">
      <c r="A79" s="200" t="s">
        <v>152</v>
      </c>
      <c r="B79" s="80" t="s">
        <v>141</v>
      </c>
      <c r="C79" s="102"/>
      <c r="D79" s="81"/>
      <c r="E79" s="176">
        <v>6171</v>
      </c>
      <c r="F79" s="176">
        <v>5171</v>
      </c>
      <c r="G79" s="41"/>
      <c r="H79" s="54">
        <v>2037.3</v>
      </c>
      <c r="I79" s="55">
        <v>-1</v>
      </c>
      <c r="J79" s="78">
        <f t="shared" si="5"/>
        <v>2036.3</v>
      </c>
      <c r="K79" s="70"/>
      <c r="L79" s="71"/>
      <c r="M79" s="70"/>
      <c r="N79" s="70"/>
    </row>
    <row r="80" spans="1:14" s="51" customFormat="1" ht="12.95" customHeight="1">
      <c r="A80" s="200"/>
      <c r="B80" s="80" t="s">
        <v>143</v>
      </c>
      <c r="C80" s="102"/>
      <c r="D80" s="81"/>
      <c r="E80" s="176">
        <v>6171</v>
      </c>
      <c r="F80" s="176">
        <v>5164</v>
      </c>
      <c r="G80" s="73"/>
      <c r="H80" s="54">
        <v>36.4</v>
      </c>
      <c r="I80" s="55">
        <v>1</v>
      </c>
      <c r="J80" s="78">
        <f t="shared" si="5"/>
        <v>37.4</v>
      </c>
      <c r="K80" s="70"/>
      <c r="L80" s="71"/>
      <c r="M80" s="70"/>
      <c r="N80" s="70"/>
    </row>
    <row r="81" spans="1:14" s="51" customFormat="1" ht="12.95" customHeight="1">
      <c r="A81" s="200" t="s">
        <v>153</v>
      </c>
      <c r="B81" s="80" t="s">
        <v>141</v>
      </c>
      <c r="C81" s="102"/>
      <c r="D81" s="81"/>
      <c r="E81" s="176">
        <v>6171</v>
      </c>
      <c r="F81" s="176">
        <v>5171</v>
      </c>
      <c r="G81" s="73"/>
      <c r="H81" s="54">
        <v>2036.3</v>
      </c>
      <c r="I81" s="55">
        <v>-1</v>
      </c>
      <c r="J81" s="78">
        <f t="shared" si="5"/>
        <v>2035.3</v>
      </c>
      <c r="K81" s="70"/>
      <c r="L81" s="71"/>
      <c r="M81" s="70"/>
      <c r="N81" s="70"/>
    </row>
    <row r="82" spans="1:14" s="51" customFormat="1" ht="12.95" customHeight="1">
      <c r="A82" s="200"/>
      <c r="B82" s="80" t="s">
        <v>144</v>
      </c>
      <c r="C82" s="102"/>
      <c r="D82" s="81"/>
      <c r="E82" s="176">
        <v>6171</v>
      </c>
      <c r="F82" s="176">
        <v>5194</v>
      </c>
      <c r="G82" s="73"/>
      <c r="H82" s="54">
        <v>10</v>
      </c>
      <c r="I82" s="55">
        <v>1</v>
      </c>
      <c r="J82" s="78">
        <f>SUM(H82:I82)</f>
        <v>11</v>
      </c>
      <c r="K82" s="70"/>
      <c r="L82" s="71"/>
      <c r="M82" s="70"/>
      <c r="N82" s="70"/>
    </row>
    <row r="83" spans="1:14" s="51" customFormat="1" ht="12.95" customHeight="1">
      <c r="A83" s="200" t="s">
        <v>164</v>
      </c>
      <c r="B83" s="80" t="s">
        <v>175</v>
      </c>
      <c r="C83" s="102"/>
      <c r="D83" s="81"/>
      <c r="E83" s="176">
        <v>5512</v>
      </c>
      <c r="F83" s="176">
        <v>5019</v>
      </c>
      <c r="G83" s="41" t="s">
        <v>160</v>
      </c>
      <c r="H83" s="54">
        <v>143.85</v>
      </c>
      <c r="I83" s="55">
        <v>10</v>
      </c>
      <c r="J83" s="78">
        <f aca="true" t="shared" si="6" ref="J83:J85">H83+I83</f>
        <v>153.85</v>
      </c>
      <c r="K83" s="70"/>
      <c r="L83" s="71"/>
      <c r="M83" s="70"/>
      <c r="N83" s="70"/>
    </row>
    <row r="84" spans="1:14" s="51" customFormat="1" ht="12.95" customHeight="1">
      <c r="A84" s="200"/>
      <c r="B84" s="80" t="s">
        <v>176</v>
      </c>
      <c r="C84" s="102"/>
      <c r="D84" s="81"/>
      <c r="E84" s="176">
        <v>5512</v>
      </c>
      <c r="F84" s="176">
        <v>5132</v>
      </c>
      <c r="G84" s="41" t="s">
        <v>160</v>
      </c>
      <c r="H84" s="54">
        <v>92</v>
      </c>
      <c r="I84" s="55">
        <v>12</v>
      </c>
      <c r="J84" s="78">
        <f t="shared" si="6"/>
        <v>104</v>
      </c>
      <c r="K84" s="70"/>
      <c r="L84" s="71"/>
      <c r="M84" s="70"/>
      <c r="N84" s="70"/>
    </row>
    <row r="85" spans="1:14" s="51" customFormat="1" ht="12.95" customHeight="1">
      <c r="A85" s="200"/>
      <c r="B85" s="80" t="s">
        <v>177</v>
      </c>
      <c r="C85" s="102"/>
      <c r="D85" s="81"/>
      <c r="E85" s="176">
        <v>5512</v>
      </c>
      <c r="F85" s="176">
        <v>5137</v>
      </c>
      <c r="G85" s="41" t="s">
        <v>160</v>
      </c>
      <c r="H85" s="54">
        <v>60</v>
      </c>
      <c r="I85" s="55">
        <v>22</v>
      </c>
      <c r="J85" s="78">
        <f t="shared" si="6"/>
        <v>82</v>
      </c>
      <c r="K85" s="70"/>
      <c r="L85" s="71"/>
      <c r="M85" s="70"/>
      <c r="N85" s="70"/>
    </row>
    <row r="86" spans="1:14" s="51" customFormat="1" ht="12.95" customHeight="1">
      <c r="A86" s="200"/>
      <c r="B86" s="80" t="s">
        <v>178</v>
      </c>
      <c r="C86" s="102"/>
      <c r="D86" s="81"/>
      <c r="E86" s="176">
        <v>5512</v>
      </c>
      <c r="F86" s="176">
        <v>5139</v>
      </c>
      <c r="G86" s="41" t="s">
        <v>160</v>
      </c>
      <c r="H86" s="54">
        <v>57.93</v>
      </c>
      <c r="I86" s="55">
        <v>-22</v>
      </c>
      <c r="J86" s="78">
        <f aca="true" t="shared" si="7" ref="J86:J92">SUM(H86:I86)</f>
        <v>35.93</v>
      </c>
      <c r="K86" s="70"/>
      <c r="L86" s="71"/>
      <c r="M86" s="70"/>
      <c r="N86" s="70"/>
    </row>
    <row r="87" spans="1:14" s="51" customFormat="1" ht="12.95" customHeight="1">
      <c r="A87" s="200"/>
      <c r="B87" s="80" t="s">
        <v>165</v>
      </c>
      <c r="C87" s="102"/>
      <c r="D87" s="81"/>
      <c r="E87" s="176">
        <v>6171</v>
      </c>
      <c r="F87" s="176">
        <v>5169</v>
      </c>
      <c r="G87" s="41" t="s">
        <v>162</v>
      </c>
      <c r="H87" s="54">
        <v>120</v>
      </c>
      <c r="I87" s="55">
        <v>-12</v>
      </c>
      <c r="J87" s="78">
        <f t="shared" si="7"/>
        <v>108</v>
      </c>
      <c r="K87" s="70"/>
      <c r="L87" s="71"/>
      <c r="M87" s="70"/>
      <c r="N87" s="70"/>
    </row>
    <row r="88" spans="1:14" s="51" customFormat="1" ht="12.95" customHeight="1">
      <c r="A88" s="200"/>
      <c r="B88" s="80" t="s">
        <v>166</v>
      </c>
      <c r="C88" s="102"/>
      <c r="D88" s="81"/>
      <c r="E88" s="176">
        <v>5512</v>
      </c>
      <c r="F88" s="176">
        <v>5173</v>
      </c>
      <c r="G88" s="41" t="s">
        <v>161</v>
      </c>
      <c r="H88" s="54">
        <v>10</v>
      </c>
      <c r="I88" s="55">
        <v>-10</v>
      </c>
      <c r="J88" s="78">
        <f t="shared" si="7"/>
        <v>0</v>
      </c>
      <c r="K88" s="70"/>
      <c r="L88" s="71"/>
      <c r="M88" s="70"/>
      <c r="N88" s="70"/>
    </row>
    <row r="89" spans="1:14" s="51" customFormat="1" ht="12.95" customHeight="1">
      <c r="A89" s="200"/>
      <c r="B89" s="80" t="s">
        <v>170</v>
      </c>
      <c r="C89" s="102"/>
      <c r="D89" s="81"/>
      <c r="E89" s="176">
        <v>5212</v>
      </c>
      <c r="F89" s="176">
        <v>5169</v>
      </c>
      <c r="G89" s="41"/>
      <c r="H89" s="54">
        <v>20</v>
      </c>
      <c r="I89" s="55">
        <v>-10</v>
      </c>
      <c r="J89" s="78">
        <f t="shared" si="7"/>
        <v>10</v>
      </c>
      <c r="K89" s="70"/>
      <c r="L89" s="71"/>
      <c r="M89" s="70"/>
      <c r="N89" s="70"/>
    </row>
    <row r="90" spans="1:14" s="51" customFormat="1" ht="12.95" customHeight="1">
      <c r="A90" s="200"/>
      <c r="B90" s="80" t="s">
        <v>169</v>
      </c>
      <c r="C90" s="102"/>
      <c r="D90" s="81"/>
      <c r="E90" s="176">
        <v>5279</v>
      </c>
      <c r="F90" s="176">
        <v>5169</v>
      </c>
      <c r="G90" s="41"/>
      <c r="H90" s="54">
        <v>27.95</v>
      </c>
      <c r="I90" s="55">
        <v>-10</v>
      </c>
      <c r="J90" s="78">
        <f t="shared" si="7"/>
        <v>17.95</v>
      </c>
      <c r="K90" s="70"/>
      <c r="L90" s="71"/>
      <c r="M90" s="70"/>
      <c r="N90" s="70"/>
    </row>
    <row r="91" spans="1:14" s="51" customFormat="1" ht="12.95" customHeight="1">
      <c r="A91" s="200"/>
      <c r="B91" s="80" t="s">
        <v>167</v>
      </c>
      <c r="C91" s="102"/>
      <c r="D91" s="81"/>
      <c r="E91" s="176">
        <v>5521</v>
      </c>
      <c r="F91" s="176">
        <v>5137</v>
      </c>
      <c r="G91" s="41" t="s">
        <v>163</v>
      </c>
      <c r="H91" s="54">
        <v>10</v>
      </c>
      <c r="I91" s="55">
        <v>-10</v>
      </c>
      <c r="J91" s="78">
        <f t="shared" si="7"/>
        <v>0</v>
      </c>
      <c r="K91" s="70"/>
      <c r="L91" s="71"/>
      <c r="M91" s="70"/>
      <c r="N91" s="70"/>
    </row>
    <row r="92" spans="1:14" s="51" customFormat="1" ht="12.95" customHeight="1">
      <c r="A92" s="200"/>
      <c r="B92" s="80" t="s">
        <v>168</v>
      </c>
      <c r="C92" s="102"/>
      <c r="D92" s="81"/>
      <c r="E92" s="176">
        <v>5521</v>
      </c>
      <c r="F92" s="176">
        <v>5171</v>
      </c>
      <c r="G92" s="41" t="s">
        <v>163</v>
      </c>
      <c r="H92" s="54">
        <v>190</v>
      </c>
      <c r="I92" s="55">
        <v>-33</v>
      </c>
      <c r="J92" s="78">
        <f t="shared" si="7"/>
        <v>157</v>
      </c>
      <c r="K92" s="70"/>
      <c r="L92" s="71"/>
      <c r="M92" s="70"/>
      <c r="N92" s="70"/>
    </row>
    <row r="93" spans="1:14" s="51" customFormat="1" ht="12.95" customHeight="1">
      <c r="A93" s="200" t="s">
        <v>189</v>
      </c>
      <c r="B93" s="146" t="s">
        <v>180</v>
      </c>
      <c r="C93" s="102"/>
      <c r="D93" s="81"/>
      <c r="E93" s="176">
        <v>2295</v>
      </c>
      <c r="F93" s="176">
        <v>5213</v>
      </c>
      <c r="G93" s="41"/>
      <c r="H93" s="54">
        <v>38601.4</v>
      </c>
      <c r="I93" s="147">
        <v>-400</v>
      </c>
      <c r="J93" s="78">
        <f aca="true" t="shared" si="8" ref="J93:J98">H93+I93</f>
        <v>38201.4</v>
      </c>
      <c r="K93" s="70"/>
      <c r="L93" s="71"/>
      <c r="M93" s="70"/>
      <c r="N93" s="70"/>
    </row>
    <row r="94" spans="1:14" s="51" customFormat="1" ht="12.95" customHeight="1">
      <c r="A94" s="200"/>
      <c r="B94" s="148" t="s">
        <v>181</v>
      </c>
      <c r="C94" s="102"/>
      <c r="D94" s="81"/>
      <c r="E94" s="176">
        <v>3613</v>
      </c>
      <c r="F94" s="176">
        <v>5171</v>
      </c>
      <c r="G94" s="41" t="s">
        <v>187</v>
      </c>
      <c r="H94" s="78">
        <v>300</v>
      </c>
      <c r="I94" s="140">
        <v>300</v>
      </c>
      <c r="J94" s="78">
        <f t="shared" si="8"/>
        <v>600</v>
      </c>
      <c r="K94" s="70"/>
      <c r="L94" s="71"/>
      <c r="M94" s="70"/>
      <c r="N94" s="70"/>
    </row>
    <row r="95" spans="1:14" s="51" customFormat="1" ht="12.95" customHeight="1">
      <c r="A95" s="200"/>
      <c r="B95" s="96" t="s">
        <v>182</v>
      </c>
      <c r="C95" s="102"/>
      <c r="D95" s="81"/>
      <c r="E95" s="175">
        <v>3612</v>
      </c>
      <c r="F95" s="175">
        <v>5171</v>
      </c>
      <c r="G95" s="41" t="s">
        <v>186</v>
      </c>
      <c r="H95" s="78">
        <v>5565.5</v>
      </c>
      <c r="I95" s="140">
        <v>630</v>
      </c>
      <c r="J95" s="78">
        <f t="shared" si="8"/>
        <v>6195.5</v>
      </c>
      <c r="K95" s="70"/>
      <c r="L95" s="71"/>
      <c r="M95" s="70"/>
      <c r="N95" s="70"/>
    </row>
    <row r="96" spans="1:14" s="51" customFormat="1" ht="12.95" customHeight="1">
      <c r="A96" s="200" t="s">
        <v>192</v>
      </c>
      <c r="B96" s="80" t="s">
        <v>253</v>
      </c>
      <c r="C96" s="102"/>
      <c r="D96" s="81"/>
      <c r="E96" s="176">
        <v>2141</v>
      </c>
      <c r="F96" s="176">
        <v>5169</v>
      </c>
      <c r="G96" s="41"/>
      <c r="H96" s="54">
        <v>30</v>
      </c>
      <c r="I96" s="55">
        <v>-6</v>
      </c>
      <c r="J96" s="78">
        <f t="shared" si="8"/>
        <v>24</v>
      </c>
      <c r="K96" s="70"/>
      <c r="L96" s="71"/>
      <c r="M96" s="70"/>
      <c r="N96" s="70"/>
    </row>
    <row r="97" spans="1:14" s="51" customFormat="1" ht="12.95" customHeight="1">
      <c r="A97" s="200"/>
      <c r="B97" s="107" t="s">
        <v>195</v>
      </c>
      <c r="C97" s="84" t="s">
        <v>75</v>
      </c>
      <c r="D97" s="86"/>
      <c r="E97" s="85">
        <v>2141</v>
      </c>
      <c r="F97" s="85">
        <v>5164</v>
      </c>
      <c r="G97" s="86"/>
      <c r="H97" s="124">
        <v>0</v>
      </c>
      <c r="I97" s="108">
        <v>6</v>
      </c>
      <c r="J97" s="87">
        <f t="shared" si="8"/>
        <v>6</v>
      </c>
      <c r="K97" s="70"/>
      <c r="L97" s="71"/>
      <c r="M97" s="70"/>
      <c r="N97" s="70"/>
    </row>
    <row r="98" spans="1:14" s="51" customFormat="1" ht="12.95" customHeight="1">
      <c r="A98" s="175" t="s">
        <v>193</v>
      </c>
      <c r="B98" s="80" t="s">
        <v>196</v>
      </c>
      <c r="C98" s="102"/>
      <c r="D98" s="81"/>
      <c r="E98" s="176">
        <v>3314</v>
      </c>
      <c r="F98" s="176">
        <v>5136</v>
      </c>
      <c r="G98" s="41" t="s">
        <v>156</v>
      </c>
      <c r="H98" s="54">
        <v>241</v>
      </c>
      <c r="I98" s="55">
        <v>-3</v>
      </c>
      <c r="J98" s="78">
        <f t="shared" si="8"/>
        <v>238</v>
      </c>
      <c r="K98" s="70"/>
      <c r="L98" s="71"/>
      <c r="M98" s="70"/>
      <c r="N98" s="70"/>
    </row>
    <row r="99" spans="1:14" s="51" customFormat="1" ht="12.95" customHeight="1">
      <c r="A99" s="200" t="s">
        <v>238</v>
      </c>
      <c r="B99" s="80" t="s">
        <v>239</v>
      </c>
      <c r="C99" s="163"/>
      <c r="D99" s="163"/>
      <c r="E99" s="89" t="s">
        <v>62</v>
      </c>
      <c r="F99" s="128">
        <v>5171</v>
      </c>
      <c r="G99" s="89" t="s">
        <v>237</v>
      </c>
      <c r="H99" s="159">
        <v>1800</v>
      </c>
      <c r="I99" s="55">
        <v>1100</v>
      </c>
      <c r="J99" s="78">
        <f>H99+I99</f>
        <v>2900</v>
      </c>
      <c r="K99" s="70"/>
      <c r="L99" s="71"/>
      <c r="M99" s="70"/>
      <c r="N99" s="70"/>
    </row>
    <row r="100" spans="1:14" s="51" customFormat="1" ht="12.95" customHeight="1">
      <c r="A100" s="200"/>
      <c r="B100" s="154" t="s">
        <v>245</v>
      </c>
      <c r="C100" s="162"/>
      <c r="D100" s="162"/>
      <c r="E100" s="160" t="s">
        <v>244</v>
      </c>
      <c r="F100" s="161">
        <v>5171</v>
      </c>
      <c r="G100" s="160" t="s">
        <v>187</v>
      </c>
      <c r="H100" s="159">
        <v>300</v>
      </c>
      <c r="I100" s="55">
        <v>412</v>
      </c>
      <c r="J100" s="156">
        <f>H100+I100</f>
        <v>712</v>
      </c>
      <c r="K100" s="70"/>
      <c r="L100" s="71"/>
      <c r="M100" s="70"/>
      <c r="N100" s="70"/>
    </row>
    <row r="101" spans="1:14" s="51" customFormat="1" ht="12.95" customHeight="1">
      <c r="A101" s="200" t="s">
        <v>279</v>
      </c>
      <c r="B101" s="177" t="s">
        <v>262</v>
      </c>
      <c r="C101" s="162"/>
      <c r="D101" s="172" t="s">
        <v>123</v>
      </c>
      <c r="E101" s="114" t="s">
        <v>77</v>
      </c>
      <c r="F101" s="114" t="s">
        <v>264</v>
      </c>
      <c r="G101" s="114" t="s">
        <v>122</v>
      </c>
      <c r="H101" s="116">
        <v>30</v>
      </c>
      <c r="I101" s="117">
        <v>-5</v>
      </c>
      <c r="J101" s="118">
        <f>H101+I101</f>
        <v>25</v>
      </c>
      <c r="K101" s="70"/>
      <c r="L101" s="71"/>
      <c r="M101" s="70"/>
      <c r="N101" s="70"/>
    </row>
    <row r="102" spans="1:14" s="51" customFormat="1" ht="12.95" customHeight="1">
      <c r="A102" s="200"/>
      <c r="B102" s="177" t="s">
        <v>263</v>
      </c>
      <c r="C102" s="162"/>
      <c r="D102" s="172" t="s">
        <v>123</v>
      </c>
      <c r="E102" s="114" t="s">
        <v>77</v>
      </c>
      <c r="F102" s="114" t="s">
        <v>265</v>
      </c>
      <c r="G102" s="114" t="s">
        <v>122</v>
      </c>
      <c r="H102" s="116">
        <v>5</v>
      </c>
      <c r="I102" s="117">
        <v>5</v>
      </c>
      <c r="J102" s="118">
        <f>H102+I102</f>
        <v>10</v>
      </c>
      <c r="K102" s="70"/>
      <c r="L102" s="71"/>
      <c r="M102" s="70"/>
      <c r="N102" s="70"/>
    </row>
    <row r="103" spans="1:14" s="51" customFormat="1" ht="12.95" customHeight="1">
      <c r="A103" s="201" t="s">
        <v>280</v>
      </c>
      <c r="B103" s="96" t="s">
        <v>266</v>
      </c>
      <c r="C103" s="162"/>
      <c r="D103" s="162"/>
      <c r="E103" s="175">
        <v>2219</v>
      </c>
      <c r="F103" s="175">
        <v>5901</v>
      </c>
      <c r="G103" s="81" t="s">
        <v>269</v>
      </c>
      <c r="H103" s="97">
        <v>600</v>
      </c>
      <c r="I103" s="79">
        <v>-189</v>
      </c>
      <c r="J103" s="64">
        <f aca="true" t="shared" si="9" ref="J103:J107">H103+I103</f>
        <v>411</v>
      </c>
      <c r="K103" s="70"/>
      <c r="L103" s="71"/>
      <c r="M103" s="70"/>
      <c r="N103" s="70"/>
    </row>
    <row r="104" spans="1:14" s="51" customFormat="1" ht="12.95" customHeight="1">
      <c r="A104" s="202"/>
      <c r="B104" s="173" t="s">
        <v>283</v>
      </c>
      <c r="C104" s="162"/>
      <c r="D104" s="162"/>
      <c r="E104" s="175">
        <v>3113</v>
      </c>
      <c r="F104" s="175">
        <v>5163</v>
      </c>
      <c r="G104" s="81"/>
      <c r="H104" s="97">
        <v>361</v>
      </c>
      <c r="I104" s="79">
        <v>189</v>
      </c>
      <c r="J104" s="64">
        <f t="shared" si="9"/>
        <v>550</v>
      </c>
      <c r="K104" s="70"/>
      <c r="L104" s="71"/>
      <c r="M104" s="70"/>
      <c r="N104" s="70"/>
    </row>
    <row r="105" spans="1:14" s="51" customFormat="1" ht="12.95" customHeight="1">
      <c r="A105" s="175" t="s">
        <v>281</v>
      </c>
      <c r="B105" s="96" t="s">
        <v>268</v>
      </c>
      <c r="C105" s="162"/>
      <c r="D105" s="162"/>
      <c r="E105" s="175">
        <v>3113</v>
      </c>
      <c r="F105" s="175">
        <v>5169</v>
      </c>
      <c r="G105" s="81" t="s">
        <v>271</v>
      </c>
      <c r="H105" s="97">
        <v>0</v>
      </c>
      <c r="I105" s="79">
        <v>30</v>
      </c>
      <c r="J105" s="64">
        <f t="shared" si="9"/>
        <v>30</v>
      </c>
      <c r="K105" s="70"/>
      <c r="L105" s="71"/>
      <c r="M105" s="70"/>
      <c r="N105" s="70"/>
    </row>
    <row r="106" spans="1:14" s="51" customFormat="1" ht="12.95" customHeight="1">
      <c r="A106" s="201" t="s">
        <v>282</v>
      </c>
      <c r="B106" s="177" t="s">
        <v>272</v>
      </c>
      <c r="C106" s="162"/>
      <c r="D106" s="162"/>
      <c r="E106" s="114" t="s">
        <v>62</v>
      </c>
      <c r="F106" s="114" t="s">
        <v>273</v>
      </c>
      <c r="G106" s="114" t="s">
        <v>269</v>
      </c>
      <c r="H106" s="118">
        <v>411</v>
      </c>
      <c r="I106" s="117">
        <v>-320</v>
      </c>
      <c r="J106" s="118">
        <f t="shared" si="9"/>
        <v>91</v>
      </c>
      <c r="K106" s="70"/>
      <c r="L106" s="71"/>
      <c r="M106" s="70"/>
      <c r="N106" s="70"/>
    </row>
    <row r="107" spans="1:14" s="51" customFormat="1" ht="12.95" customHeight="1">
      <c r="A107" s="202"/>
      <c r="B107" s="177" t="s">
        <v>274</v>
      </c>
      <c r="C107" s="162"/>
      <c r="D107" s="162"/>
      <c r="E107" s="114" t="s">
        <v>276</v>
      </c>
      <c r="F107" s="114" t="s">
        <v>277</v>
      </c>
      <c r="G107" s="114" t="s">
        <v>275</v>
      </c>
      <c r="H107" s="118">
        <v>108.5</v>
      </c>
      <c r="I107" s="117">
        <v>320</v>
      </c>
      <c r="J107" s="118">
        <f t="shared" si="9"/>
        <v>428.5</v>
      </c>
      <c r="K107" s="70"/>
      <c r="L107" s="71"/>
      <c r="M107" s="70"/>
      <c r="N107" s="70"/>
    </row>
    <row r="108" spans="1:10" ht="12.95" customHeight="1">
      <c r="A108" s="17"/>
      <c r="B108" s="57"/>
      <c r="C108" s="74"/>
      <c r="D108" s="74"/>
      <c r="E108" s="189" t="s">
        <v>20</v>
      </c>
      <c r="F108" s="190"/>
      <c r="G108" s="191"/>
      <c r="H108" s="151">
        <f>SUM(H22:H107)</f>
        <v>125637.37</v>
      </c>
      <c r="I108" s="151">
        <f aca="true" t="shared" si="10" ref="I108:J108">SUM(I22:I107)</f>
        <v>1578</v>
      </c>
      <c r="J108" s="151">
        <f t="shared" si="10"/>
        <v>127215.37</v>
      </c>
    </row>
    <row r="109" spans="1:10" ht="12.95" customHeight="1">
      <c r="A109" s="38" t="s">
        <v>21</v>
      </c>
      <c r="B109" s="17"/>
      <c r="C109" s="18"/>
      <c r="D109" s="18"/>
      <c r="E109" s="19"/>
      <c r="F109" s="17"/>
      <c r="G109" s="17"/>
      <c r="H109" s="20"/>
      <c r="I109" s="20"/>
      <c r="J109" s="23"/>
    </row>
    <row r="110" spans="1:10" ht="12.95" customHeight="1">
      <c r="A110" s="175" t="s">
        <v>13</v>
      </c>
      <c r="B110" s="80" t="s">
        <v>104</v>
      </c>
      <c r="C110" s="42"/>
      <c r="D110" s="42"/>
      <c r="E110" s="176">
        <v>3429</v>
      </c>
      <c r="F110" s="176">
        <v>6121</v>
      </c>
      <c r="G110" s="41" t="s">
        <v>103</v>
      </c>
      <c r="H110" s="54">
        <v>15537.14</v>
      </c>
      <c r="I110" s="55">
        <v>340</v>
      </c>
      <c r="J110" s="78">
        <f aca="true" t="shared" si="11" ref="J110:J137">H110+I110</f>
        <v>15877.14</v>
      </c>
    </row>
    <row r="111" spans="1:11" ht="12.95" customHeight="1">
      <c r="A111" s="175" t="s">
        <v>14</v>
      </c>
      <c r="B111" s="96" t="s">
        <v>252</v>
      </c>
      <c r="C111" s="102"/>
      <c r="D111" s="175"/>
      <c r="E111" s="175">
        <v>3429</v>
      </c>
      <c r="F111" s="175">
        <v>6121</v>
      </c>
      <c r="G111" s="81" t="s">
        <v>108</v>
      </c>
      <c r="H111" s="97">
        <v>859.25</v>
      </c>
      <c r="I111" s="79">
        <v>-278.3</v>
      </c>
      <c r="J111" s="64">
        <f t="shared" si="11"/>
        <v>580.95</v>
      </c>
      <c r="K111" s="94"/>
    </row>
    <row r="112" spans="1:11" ht="12.95" customHeight="1">
      <c r="A112" s="175" t="s">
        <v>35</v>
      </c>
      <c r="B112" s="130" t="s">
        <v>251</v>
      </c>
      <c r="C112" s="102"/>
      <c r="D112" s="81"/>
      <c r="E112" s="131">
        <v>6171</v>
      </c>
      <c r="F112" s="131">
        <v>6122</v>
      </c>
      <c r="G112" s="132"/>
      <c r="H112" s="133">
        <v>532.5</v>
      </c>
      <c r="I112" s="134">
        <v>607</v>
      </c>
      <c r="J112" s="135">
        <f>SUM(H112:I112)</f>
        <v>1139.5</v>
      </c>
      <c r="K112" s="94"/>
    </row>
    <row r="113" spans="1:10" ht="12.95" customHeight="1">
      <c r="A113" s="85" t="s">
        <v>86</v>
      </c>
      <c r="B113" s="107" t="s">
        <v>246</v>
      </c>
      <c r="C113" s="84" t="s">
        <v>75</v>
      </c>
      <c r="D113" s="86"/>
      <c r="E113" s="85">
        <v>5512</v>
      </c>
      <c r="F113" s="85">
        <v>6122</v>
      </c>
      <c r="G113" s="86" t="s">
        <v>161</v>
      </c>
      <c r="H113" s="124">
        <v>0</v>
      </c>
      <c r="I113" s="108">
        <v>63</v>
      </c>
      <c r="J113" s="87">
        <f t="shared" si="11"/>
        <v>63</v>
      </c>
    </row>
    <row r="114" spans="1:10" ht="12.95" customHeight="1">
      <c r="A114" s="200" t="s">
        <v>87</v>
      </c>
      <c r="B114" s="143" t="s">
        <v>190</v>
      </c>
      <c r="C114" s="102"/>
      <c r="D114" s="81"/>
      <c r="E114" s="110" t="s">
        <v>183</v>
      </c>
      <c r="F114" s="144" t="s">
        <v>184</v>
      </c>
      <c r="G114" s="41" t="s">
        <v>185</v>
      </c>
      <c r="H114" s="54">
        <v>100</v>
      </c>
      <c r="I114" s="55">
        <v>-100</v>
      </c>
      <c r="J114" s="78">
        <f t="shared" si="11"/>
        <v>0</v>
      </c>
    </row>
    <row r="115" spans="1:10" ht="12.95" customHeight="1">
      <c r="A115" s="200"/>
      <c r="B115" s="145" t="s">
        <v>179</v>
      </c>
      <c r="C115" s="102"/>
      <c r="D115" s="81"/>
      <c r="E115" s="176">
        <v>3612</v>
      </c>
      <c r="F115" s="176">
        <v>6121</v>
      </c>
      <c r="G115" s="41" t="s">
        <v>186</v>
      </c>
      <c r="H115" s="54">
        <v>600</v>
      </c>
      <c r="I115" s="55">
        <v>200</v>
      </c>
      <c r="J115" s="78">
        <f t="shared" si="11"/>
        <v>800</v>
      </c>
    </row>
    <row r="116" spans="1:10" ht="12.95" customHeight="1">
      <c r="A116" s="200"/>
      <c r="B116" s="148" t="s">
        <v>191</v>
      </c>
      <c r="C116" s="102"/>
      <c r="D116" s="81"/>
      <c r="E116" s="176">
        <v>2212</v>
      </c>
      <c r="F116" s="176">
        <v>6130</v>
      </c>
      <c r="G116" s="41" t="s">
        <v>188</v>
      </c>
      <c r="H116" s="78">
        <v>1500</v>
      </c>
      <c r="I116" s="147">
        <v>-630</v>
      </c>
      <c r="J116" s="78">
        <f t="shared" si="11"/>
        <v>870</v>
      </c>
    </row>
    <row r="117" spans="1:10" ht="12.95" customHeight="1">
      <c r="A117" s="175" t="s">
        <v>88</v>
      </c>
      <c r="B117" s="148" t="s">
        <v>194</v>
      </c>
      <c r="C117" s="149"/>
      <c r="D117" s="150"/>
      <c r="E117" s="176">
        <v>3314</v>
      </c>
      <c r="F117" s="176">
        <v>6111</v>
      </c>
      <c r="G117" s="41" t="s">
        <v>156</v>
      </c>
      <c r="H117" s="78">
        <v>47</v>
      </c>
      <c r="I117" s="55">
        <v>3</v>
      </c>
      <c r="J117" s="78">
        <f t="shared" si="11"/>
        <v>50</v>
      </c>
    </row>
    <row r="118" spans="1:11" ht="12.95" customHeight="1">
      <c r="A118" s="200" t="s">
        <v>96</v>
      </c>
      <c r="B118" s="96" t="s">
        <v>197</v>
      </c>
      <c r="C118" s="157"/>
      <c r="D118" s="157"/>
      <c r="E118" s="81" t="s">
        <v>65</v>
      </c>
      <c r="F118" s="175">
        <v>6121</v>
      </c>
      <c r="G118" s="81" t="s">
        <v>198</v>
      </c>
      <c r="H118" s="106">
        <v>300</v>
      </c>
      <c r="I118" s="55">
        <v>-1.9</v>
      </c>
      <c r="J118" s="64">
        <f t="shared" si="11"/>
        <v>298.1</v>
      </c>
      <c r="K118" s="93"/>
    </row>
    <row r="119" spans="1:11" ht="12.95" customHeight="1">
      <c r="A119" s="200"/>
      <c r="B119" s="96" t="s">
        <v>199</v>
      </c>
      <c r="C119" s="100"/>
      <c r="D119" s="100"/>
      <c r="E119" s="81" t="s">
        <v>200</v>
      </c>
      <c r="F119" s="175">
        <v>6121</v>
      </c>
      <c r="G119" s="81" t="s">
        <v>201</v>
      </c>
      <c r="H119" s="106">
        <v>280</v>
      </c>
      <c r="I119" s="55">
        <v>-2.9</v>
      </c>
      <c r="J119" s="64">
        <f t="shared" si="11"/>
        <v>277.1</v>
      </c>
      <c r="K119" s="93"/>
    </row>
    <row r="120" spans="1:11" ht="12.95" customHeight="1">
      <c r="A120" s="200"/>
      <c r="B120" s="80" t="s">
        <v>202</v>
      </c>
      <c r="C120" s="158"/>
      <c r="D120" s="158"/>
      <c r="E120" s="89" t="s">
        <v>66</v>
      </c>
      <c r="F120" s="128">
        <v>6121</v>
      </c>
      <c r="G120" s="89" t="s">
        <v>203</v>
      </c>
      <c r="H120" s="159">
        <v>4029.5</v>
      </c>
      <c r="I120" s="55">
        <v>4.8</v>
      </c>
      <c r="J120" s="78">
        <f t="shared" si="11"/>
        <v>4034.3</v>
      </c>
      <c r="K120" s="93"/>
    </row>
    <row r="121" spans="1:10" ht="12.95" customHeight="1">
      <c r="A121" s="200"/>
      <c r="B121" s="80" t="s">
        <v>204</v>
      </c>
      <c r="C121" s="158"/>
      <c r="D121" s="158"/>
      <c r="E121" s="89" t="s">
        <v>62</v>
      </c>
      <c r="F121" s="128">
        <v>6121</v>
      </c>
      <c r="G121" s="89" t="s">
        <v>205</v>
      </c>
      <c r="H121" s="159">
        <v>312</v>
      </c>
      <c r="I121" s="55">
        <v>-11</v>
      </c>
      <c r="J121" s="78">
        <f t="shared" si="11"/>
        <v>301</v>
      </c>
    </row>
    <row r="122" spans="1:10" ht="12.95" customHeight="1">
      <c r="A122" s="200"/>
      <c r="B122" s="80" t="s">
        <v>206</v>
      </c>
      <c r="C122" s="158"/>
      <c r="D122" s="158"/>
      <c r="E122" s="89" t="s">
        <v>63</v>
      </c>
      <c r="F122" s="128">
        <v>6121</v>
      </c>
      <c r="G122" s="89" t="s">
        <v>207</v>
      </c>
      <c r="H122" s="159">
        <v>180</v>
      </c>
      <c r="I122" s="55">
        <v>11</v>
      </c>
      <c r="J122" s="78">
        <f t="shared" si="11"/>
        <v>191</v>
      </c>
    </row>
    <row r="123" spans="1:10" ht="12.95" customHeight="1">
      <c r="A123" s="200"/>
      <c r="B123" s="80" t="s">
        <v>208</v>
      </c>
      <c r="C123" s="158"/>
      <c r="D123" s="158"/>
      <c r="E123" s="89" t="s">
        <v>200</v>
      </c>
      <c r="F123" s="128">
        <v>6121</v>
      </c>
      <c r="G123" s="89" t="s">
        <v>209</v>
      </c>
      <c r="H123" s="159">
        <v>100</v>
      </c>
      <c r="I123" s="55">
        <v>-15.1</v>
      </c>
      <c r="J123" s="78">
        <f t="shared" si="11"/>
        <v>84.9</v>
      </c>
    </row>
    <row r="124" spans="1:10" ht="12.95" customHeight="1">
      <c r="A124" s="200"/>
      <c r="B124" s="80" t="s">
        <v>210</v>
      </c>
      <c r="C124" s="158"/>
      <c r="D124" s="158"/>
      <c r="E124" s="89" t="s">
        <v>69</v>
      </c>
      <c r="F124" s="128">
        <v>6121</v>
      </c>
      <c r="G124" s="89" t="s">
        <v>211</v>
      </c>
      <c r="H124" s="159">
        <v>1031</v>
      </c>
      <c r="I124" s="55">
        <v>15.1</v>
      </c>
      <c r="J124" s="78">
        <f t="shared" si="11"/>
        <v>1046.1</v>
      </c>
    </row>
    <row r="125" spans="1:10" ht="12.95" customHeight="1">
      <c r="A125" s="200"/>
      <c r="B125" s="80" t="s">
        <v>212</v>
      </c>
      <c r="C125" s="158"/>
      <c r="D125" s="158"/>
      <c r="E125" s="89" t="s">
        <v>200</v>
      </c>
      <c r="F125" s="128">
        <v>6121</v>
      </c>
      <c r="G125" s="89" t="s">
        <v>213</v>
      </c>
      <c r="H125" s="159">
        <v>200</v>
      </c>
      <c r="I125" s="55">
        <v>-96.2</v>
      </c>
      <c r="J125" s="78">
        <f t="shared" si="11"/>
        <v>103.8</v>
      </c>
    </row>
    <row r="126" spans="1:10" ht="12.95" customHeight="1">
      <c r="A126" s="200"/>
      <c r="B126" s="80" t="s">
        <v>214</v>
      </c>
      <c r="C126" s="158"/>
      <c r="D126" s="158"/>
      <c r="E126" s="89" t="s">
        <v>215</v>
      </c>
      <c r="F126" s="128">
        <v>6121</v>
      </c>
      <c r="G126" s="89" t="s">
        <v>216</v>
      </c>
      <c r="H126" s="159">
        <v>1590</v>
      </c>
      <c r="I126" s="55">
        <v>96.2</v>
      </c>
      <c r="J126" s="78">
        <f t="shared" si="11"/>
        <v>1686.2</v>
      </c>
    </row>
    <row r="127" spans="1:10" ht="12.95" customHeight="1">
      <c r="A127" s="200"/>
      <c r="B127" s="154" t="s">
        <v>217</v>
      </c>
      <c r="C127" s="155"/>
      <c r="D127" s="155"/>
      <c r="E127" s="160" t="s">
        <v>69</v>
      </c>
      <c r="F127" s="161">
        <v>6121</v>
      </c>
      <c r="G127" s="160" t="s">
        <v>218</v>
      </c>
      <c r="H127" s="159">
        <v>500</v>
      </c>
      <c r="I127" s="55">
        <v>-243.1</v>
      </c>
      <c r="J127" s="156">
        <f t="shared" si="11"/>
        <v>256.9</v>
      </c>
    </row>
    <row r="128" spans="1:10" ht="12.95" customHeight="1">
      <c r="A128" s="200"/>
      <c r="B128" s="154" t="s">
        <v>219</v>
      </c>
      <c r="C128" s="155"/>
      <c r="D128" s="155"/>
      <c r="E128" s="160" t="s">
        <v>69</v>
      </c>
      <c r="F128" s="161">
        <v>6121</v>
      </c>
      <c r="G128" s="160" t="s">
        <v>220</v>
      </c>
      <c r="H128" s="159">
        <v>150</v>
      </c>
      <c r="I128" s="55">
        <v>-150</v>
      </c>
      <c r="J128" s="156">
        <f t="shared" si="11"/>
        <v>0</v>
      </c>
    </row>
    <row r="129" spans="1:10" ht="12.95" customHeight="1">
      <c r="A129" s="200"/>
      <c r="B129" s="154" t="s">
        <v>221</v>
      </c>
      <c r="C129" s="155"/>
      <c r="D129" s="155"/>
      <c r="E129" s="160" t="s">
        <v>62</v>
      </c>
      <c r="F129" s="161">
        <v>6121</v>
      </c>
      <c r="G129" s="160" t="s">
        <v>222</v>
      </c>
      <c r="H129" s="159">
        <v>350</v>
      </c>
      <c r="I129" s="55">
        <v>-319</v>
      </c>
      <c r="J129" s="156">
        <f t="shared" si="11"/>
        <v>31</v>
      </c>
    </row>
    <row r="130" spans="1:10" ht="12.95" customHeight="1">
      <c r="A130" s="200"/>
      <c r="B130" s="154" t="s">
        <v>223</v>
      </c>
      <c r="C130" s="155"/>
      <c r="D130" s="155"/>
      <c r="E130" s="160" t="s">
        <v>69</v>
      </c>
      <c r="F130" s="161">
        <v>6121</v>
      </c>
      <c r="G130" s="160" t="s">
        <v>224</v>
      </c>
      <c r="H130" s="159">
        <v>500</v>
      </c>
      <c r="I130" s="55">
        <v>171.6</v>
      </c>
      <c r="J130" s="156">
        <f t="shared" si="11"/>
        <v>671.6</v>
      </c>
    </row>
    <row r="131" spans="1:10" ht="12.95" customHeight="1">
      <c r="A131" s="200"/>
      <c r="B131" s="154" t="s">
        <v>225</v>
      </c>
      <c r="C131" s="155"/>
      <c r="D131" s="155"/>
      <c r="E131" s="160" t="s">
        <v>183</v>
      </c>
      <c r="F131" s="161">
        <v>6121</v>
      </c>
      <c r="G131" s="160" t="s">
        <v>226</v>
      </c>
      <c r="H131" s="159">
        <v>3018</v>
      </c>
      <c r="I131" s="55">
        <v>540.5</v>
      </c>
      <c r="J131" s="156">
        <f t="shared" si="11"/>
        <v>3558.5</v>
      </c>
    </row>
    <row r="132" spans="1:10" ht="12.95" customHeight="1">
      <c r="A132" s="200"/>
      <c r="B132" s="154" t="s">
        <v>227</v>
      </c>
      <c r="C132" s="155"/>
      <c r="D132" s="155"/>
      <c r="E132" s="160" t="s">
        <v>77</v>
      </c>
      <c r="F132" s="161">
        <v>6121</v>
      </c>
      <c r="G132" s="160" t="s">
        <v>228</v>
      </c>
      <c r="H132" s="159">
        <v>2056.61</v>
      </c>
      <c r="I132" s="55">
        <v>-1200</v>
      </c>
      <c r="J132" s="156">
        <f t="shared" si="11"/>
        <v>856.6100000000001</v>
      </c>
    </row>
    <row r="133" spans="1:10" ht="12.95" customHeight="1">
      <c r="A133" s="200"/>
      <c r="B133" s="154" t="s">
        <v>229</v>
      </c>
      <c r="C133" s="155"/>
      <c r="D133" s="155"/>
      <c r="E133" s="160" t="s">
        <v>230</v>
      </c>
      <c r="F133" s="161">
        <v>6121</v>
      </c>
      <c r="G133" s="160" t="s">
        <v>231</v>
      </c>
      <c r="H133" s="159">
        <v>390</v>
      </c>
      <c r="I133" s="55">
        <v>740</v>
      </c>
      <c r="J133" s="156">
        <f t="shared" si="11"/>
        <v>1130</v>
      </c>
    </row>
    <row r="134" spans="1:10" ht="12.95" customHeight="1">
      <c r="A134" s="200"/>
      <c r="B134" s="154" t="s">
        <v>232</v>
      </c>
      <c r="C134" s="155"/>
      <c r="D134" s="155"/>
      <c r="E134" s="160" t="s">
        <v>233</v>
      </c>
      <c r="F134" s="161">
        <v>6121</v>
      </c>
      <c r="G134" s="160" t="s">
        <v>234</v>
      </c>
      <c r="H134" s="159">
        <v>257</v>
      </c>
      <c r="I134" s="55">
        <v>460</v>
      </c>
      <c r="J134" s="156">
        <f t="shared" si="11"/>
        <v>717</v>
      </c>
    </row>
    <row r="135" spans="1:10" ht="12.95" customHeight="1">
      <c r="A135" s="200"/>
      <c r="B135" s="154" t="s">
        <v>235</v>
      </c>
      <c r="C135" s="155"/>
      <c r="D135" s="155"/>
      <c r="E135" s="160" t="s">
        <v>69</v>
      </c>
      <c r="F135" s="161">
        <v>6121</v>
      </c>
      <c r="G135" s="160" t="s">
        <v>236</v>
      </c>
      <c r="H135" s="159">
        <v>15541</v>
      </c>
      <c r="I135" s="55">
        <v>-1100</v>
      </c>
      <c r="J135" s="156">
        <f t="shared" si="11"/>
        <v>14441</v>
      </c>
    </row>
    <row r="136" spans="1:10" ht="12.95" customHeight="1">
      <c r="A136" s="200"/>
      <c r="B136" s="154" t="s">
        <v>240</v>
      </c>
      <c r="C136" s="155"/>
      <c r="D136" s="155"/>
      <c r="E136" s="160" t="s">
        <v>69</v>
      </c>
      <c r="F136" s="161">
        <v>6121</v>
      </c>
      <c r="G136" s="160" t="s">
        <v>241</v>
      </c>
      <c r="H136" s="159">
        <v>400</v>
      </c>
      <c r="I136" s="55">
        <v>-390</v>
      </c>
      <c r="J136" s="156">
        <f t="shared" si="11"/>
        <v>10</v>
      </c>
    </row>
    <row r="137" spans="1:10" ht="12.95" customHeight="1">
      <c r="A137" s="200"/>
      <c r="B137" s="154" t="s">
        <v>242</v>
      </c>
      <c r="C137" s="155"/>
      <c r="D137" s="155"/>
      <c r="E137" s="160" t="s">
        <v>69</v>
      </c>
      <c r="F137" s="161">
        <v>6121</v>
      </c>
      <c r="G137" s="160" t="s">
        <v>243</v>
      </c>
      <c r="H137" s="159">
        <v>500</v>
      </c>
      <c r="I137" s="55">
        <v>-22</v>
      </c>
      <c r="J137" s="156">
        <f t="shared" si="11"/>
        <v>478</v>
      </c>
    </row>
    <row r="138" spans="1:10" ht="12.95" customHeight="1">
      <c r="A138" s="178" t="s">
        <v>101</v>
      </c>
      <c r="B138" s="96" t="s">
        <v>278</v>
      </c>
      <c r="C138" s="102"/>
      <c r="D138" s="102"/>
      <c r="E138" s="175">
        <v>2219</v>
      </c>
      <c r="F138" s="175">
        <v>6121</v>
      </c>
      <c r="G138" s="81" t="s">
        <v>270</v>
      </c>
      <c r="H138" s="97">
        <v>450</v>
      </c>
      <c r="I138" s="79">
        <v>-30</v>
      </c>
      <c r="J138" s="64">
        <f>H138+I138</f>
        <v>420</v>
      </c>
    </row>
    <row r="139" spans="1:10" ht="12.95" customHeight="1">
      <c r="A139" s="43"/>
      <c r="B139" s="44"/>
      <c r="C139" s="45"/>
      <c r="D139" s="45"/>
      <c r="E139" s="182" t="s">
        <v>22</v>
      </c>
      <c r="F139" s="182"/>
      <c r="G139" s="182"/>
      <c r="H139" s="79">
        <f>SUM(H110:H138)</f>
        <v>51311</v>
      </c>
      <c r="I139" s="79">
        <f aca="true" t="shared" si="12" ref="I139:J139">SUM(I110:I138)</f>
        <v>-1337.3</v>
      </c>
      <c r="J139" s="79">
        <f t="shared" si="12"/>
        <v>49973.7</v>
      </c>
    </row>
    <row r="140" spans="1:10" ht="12.95" customHeight="1">
      <c r="A140" s="46" t="s">
        <v>31</v>
      </c>
      <c r="B140" s="47"/>
      <c r="C140" s="48"/>
      <c r="D140" s="48"/>
      <c r="E140" s="49"/>
      <c r="F140" s="49"/>
      <c r="G140" s="49"/>
      <c r="H140" s="33"/>
      <c r="I140" s="34"/>
      <c r="J140" s="11"/>
    </row>
    <row r="141" spans="1:10" ht="12.95" customHeight="1">
      <c r="A141" s="176" t="s">
        <v>13</v>
      </c>
      <c r="B141" s="80"/>
      <c r="C141" s="42"/>
      <c r="D141" s="176"/>
      <c r="E141" s="73"/>
      <c r="F141" s="41"/>
      <c r="G141" s="41"/>
      <c r="H141" s="54"/>
      <c r="I141" s="55"/>
      <c r="J141" s="54"/>
    </row>
    <row r="142" spans="1:10" ht="12" customHeight="1">
      <c r="A142" s="14"/>
      <c r="B142" s="13"/>
      <c r="C142" s="14"/>
      <c r="D142" s="14"/>
      <c r="E142" s="183" t="s">
        <v>32</v>
      </c>
      <c r="F142" s="184"/>
      <c r="G142" s="185"/>
      <c r="H142" s="50">
        <f>SUM(H141:H141)</f>
        <v>0</v>
      </c>
      <c r="I142" s="36">
        <v>0</v>
      </c>
      <c r="J142" s="50">
        <f>SUM(J141:J141)</f>
        <v>0</v>
      </c>
    </row>
    <row r="143" spans="1:10" ht="12.95" customHeight="1">
      <c r="A143" s="14"/>
      <c r="B143" s="13"/>
      <c r="C143" s="14"/>
      <c r="D143" s="14"/>
      <c r="E143" s="24"/>
      <c r="F143" s="24"/>
      <c r="G143" s="25"/>
      <c r="H143" s="33"/>
      <c r="I143" s="34"/>
      <c r="J143" s="35"/>
    </row>
    <row r="144" spans="1:10" ht="12.95" customHeight="1">
      <c r="A144" s="3"/>
      <c r="B144" s="26" t="s">
        <v>30</v>
      </c>
      <c r="C144" s="18"/>
      <c r="D144" s="18"/>
      <c r="E144" s="186" t="s">
        <v>15</v>
      </c>
      <c r="F144" s="187"/>
      <c r="G144" s="187"/>
      <c r="H144" s="188"/>
      <c r="I144" s="22">
        <f>I17</f>
        <v>340.7</v>
      </c>
      <c r="J144" s="39"/>
    </row>
    <row r="145" spans="1:10" ht="12.95" customHeight="1">
      <c r="A145" s="3"/>
      <c r="B145" s="17"/>
      <c r="C145" s="18"/>
      <c r="D145" s="18"/>
      <c r="E145" s="186" t="s">
        <v>23</v>
      </c>
      <c r="F145" s="187"/>
      <c r="G145" s="187"/>
      <c r="H145" s="188"/>
      <c r="I145" s="22">
        <f>I108+I18</f>
        <v>1674</v>
      </c>
      <c r="J145" s="12"/>
    </row>
    <row r="146" spans="1:10" ht="12.95" customHeight="1">
      <c r="A146" s="3"/>
      <c r="B146" s="17"/>
      <c r="C146" s="18"/>
      <c r="D146" s="18"/>
      <c r="E146" s="186" t="s">
        <v>24</v>
      </c>
      <c r="F146" s="187"/>
      <c r="G146" s="187"/>
      <c r="H146" s="188"/>
      <c r="I146" s="22">
        <f>I139+I19</f>
        <v>-1333.3</v>
      </c>
      <c r="J146" s="40"/>
    </row>
    <row r="147" spans="1:10" ht="12.95" customHeight="1">
      <c r="A147" s="3"/>
      <c r="B147" s="17"/>
      <c r="C147" s="18"/>
      <c r="D147" s="18"/>
      <c r="E147" s="186" t="s">
        <v>25</v>
      </c>
      <c r="F147" s="187"/>
      <c r="G147" s="187"/>
      <c r="H147" s="188"/>
      <c r="I147" s="22">
        <f>I145+I146</f>
        <v>340.70000000000005</v>
      </c>
      <c r="J147" s="40"/>
    </row>
    <row r="148" spans="1:10" ht="12.95" customHeight="1">
      <c r="A148" s="3"/>
      <c r="B148" s="17"/>
      <c r="C148" s="18"/>
      <c r="D148" s="18"/>
      <c r="E148" s="179" t="s">
        <v>26</v>
      </c>
      <c r="F148" s="180"/>
      <c r="G148" s="180"/>
      <c r="H148" s="181"/>
      <c r="I148" s="22">
        <f>I144-I147</f>
        <v>0</v>
      </c>
      <c r="J148" s="40"/>
    </row>
    <row r="149" spans="1:10" ht="12.95" customHeight="1">
      <c r="A149" s="3"/>
      <c r="B149" s="17"/>
      <c r="C149" s="18"/>
      <c r="D149" s="18"/>
      <c r="E149" s="179" t="s">
        <v>27</v>
      </c>
      <c r="F149" s="180"/>
      <c r="G149" s="180"/>
      <c r="H149" s="181"/>
      <c r="I149" s="22">
        <f>I142</f>
        <v>0</v>
      </c>
      <c r="J149" s="40"/>
    </row>
    <row r="150" spans="1:10" ht="12.95" customHeight="1">
      <c r="A150" s="3"/>
      <c r="B150" s="3"/>
      <c r="C150" s="29"/>
      <c r="D150" s="29"/>
      <c r="E150" s="30"/>
      <c r="F150" s="56"/>
      <c r="G150" s="57"/>
      <c r="H150" s="69" t="s">
        <v>249</v>
      </c>
      <c r="I150" s="68"/>
      <c r="J150" s="69" t="s">
        <v>248</v>
      </c>
    </row>
    <row r="151" spans="1:10" ht="12.95" customHeight="1">
      <c r="A151" s="3"/>
      <c r="B151" s="26" t="s">
        <v>33</v>
      </c>
      <c r="C151" s="18"/>
      <c r="D151" s="18"/>
      <c r="E151" s="32" t="s">
        <v>28</v>
      </c>
      <c r="F151" s="58"/>
      <c r="G151" s="59"/>
      <c r="H151" s="55">
        <v>610531.23</v>
      </c>
      <c r="I151" s="60">
        <f>I144</f>
        <v>340.7</v>
      </c>
      <c r="J151" s="60">
        <f>H151+I151</f>
        <v>610871.9299999999</v>
      </c>
    </row>
    <row r="152" spans="1:10" ht="12.95" customHeight="1">
      <c r="A152" s="3"/>
      <c r="B152" s="17"/>
      <c r="C152" s="18"/>
      <c r="D152" s="18"/>
      <c r="E152" s="27" t="s">
        <v>23</v>
      </c>
      <c r="F152" s="61"/>
      <c r="G152" s="62"/>
      <c r="H152" s="63">
        <v>522652.23</v>
      </c>
      <c r="I152" s="60">
        <f>I108+I18</f>
        <v>1674</v>
      </c>
      <c r="J152" s="64">
        <f>H152+I152</f>
        <v>524326.23</v>
      </c>
    </row>
    <row r="153" spans="1:10" ht="12.95" customHeight="1">
      <c r="A153" s="3"/>
      <c r="B153" s="17"/>
      <c r="C153" s="18"/>
      <c r="D153" s="18"/>
      <c r="E153" s="12" t="s">
        <v>24</v>
      </c>
      <c r="F153" s="57"/>
      <c r="G153" s="65"/>
      <c r="H153" s="63">
        <v>95413.9</v>
      </c>
      <c r="I153" s="60">
        <f>I139+I19</f>
        <v>-1333.3</v>
      </c>
      <c r="J153" s="64">
        <f>H153+I153</f>
        <v>94080.59999999999</v>
      </c>
    </row>
    <row r="154" spans="1:10" ht="12.95" customHeight="1">
      <c r="A154" s="3"/>
      <c r="C154" s="29"/>
      <c r="D154" s="29"/>
      <c r="E154" s="28" t="s">
        <v>34</v>
      </c>
      <c r="F154" s="61"/>
      <c r="G154" s="62"/>
      <c r="H154" s="60">
        <f>H152+H153</f>
        <v>618066.13</v>
      </c>
      <c r="I154" s="60">
        <f>SUM(I152:I153)</f>
        <v>340.70000000000005</v>
      </c>
      <c r="J154" s="60">
        <f>SUM(J152:J153)</f>
        <v>618406.83</v>
      </c>
    </row>
    <row r="155" spans="1:10" ht="12.95" customHeight="1">
      <c r="A155" s="3"/>
      <c r="B155" s="3"/>
      <c r="C155" s="29"/>
      <c r="D155" s="29"/>
      <c r="E155" s="12" t="s">
        <v>18</v>
      </c>
      <c r="F155" s="57"/>
      <c r="G155" s="65"/>
      <c r="H155" s="64">
        <f>H151-H154</f>
        <v>-7534.900000000023</v>
      </c>
      <c r="I155" s="60">
        <f>I151-I154</f>
        <v>0</v>
      </c>
      <c r="J155" s="64">
        <f>J151-J154</f>
        <v>-7534.900000000023</v>
      </c>
    </row>
    <row r="156" spans="1:10" ht="12.95" customHeight="1">
      <c r="A156" s="3"/>
      <c r="B156" s="31" t="s">
        <v>247</v>
      </c>
      <c r="C156" s="29"/>
      <c r="D156" s="29"/>
      <c r="E156" s="28" t="s">
        <v>29</v>
      </c>
      <c r="F156" s="61"/>
      <c r="G156" s="62"/>
      <c r="H156" s="66">
        <v>7534.9</v>
      </c>
      <c r="I156" s="60">
        <f>I149</f>
        <v>0</v>
      </c>
      <c r="J156" s="64">
        <f>H156+I156</f>
        <v>7534.9</v>
      </c>
    </row>
    <row r="157" spans="6:10" ht="12.95" customHeight="1">
      <c r="F157" s="67"/>
      <c r="G157" s="67"/>
      <c r="H157" s="67"/>
      <c r="I157" s="67"/>
      <c r="J157" s="67"/>
    </row>
    <row r="158" spans="6:10" ht="12.95" customHeight="1">
      <c r="F158" s="67"/>
      <c r="G158" s="67"/>
      <c r="H158" s="67"/>
      <c r="I158" s="67"/>
      <c r="J158" s="67"/>
    </row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</sheetData>
  <mergeCells count="50">
    <mergeCell ref="A22:A39"/>
    <mergeCell ref="H1:J1"/>
    <mergeCell ref="B2:B3"/>
    <mergeCell ref="E2:E3"/>
    <mergeCell ref="F2:F3"/>
    <mergeCell ref="G2:G3"/>
    <mergeCell ref="A5:A7"/>
    <mergeCell ref="A8:A12"/>
    <mergeCell ref="E17:G17"/>
    <mergeCell ref="E18:G18"/>
    <mergeCell ref="E19:G19"/>
    <mergeCell ref="E20:G20"/>
    <mergeCell ref="A68:A69"/>
    <mergeCell ref="A40:A41"/>
    <mergeCell ref="A42:A43"/>
    <mergeCell ref="A44:A45"/>
    <mergeCell ref="A46:A47"/>
    <mergeCell ref="A48:A49"/>
    <mergeCell ref="A50:A51"/>
    <mergeCell ref="A52:A53"/>
    <mergeCell ref="A54:A56"/>
    <mergeCell ref="A57:A60"/>
    <mergeCell ref="A62:A63"/>
    <mergeCell ref="A64:A67"/>
    <mergeCell ref="A96:A97"/>
    <mergeCell ref="A99:A100"/>
    <mergeCell ref="E108:G108"/>
    <mergeCell ref="A114:A116"/>
    <mergeCell ref="A70:A71"/>
    <mergeCell ref="A72:A73"/>
    <mergeCell ref="A75:A76"/>
    <mergeCell ref="A77:A78"/>
    <mergeCell ref="A79:A80"/>
    <mergeCell ref="A81:A82"/>
    <mergeCell ref="E147:H147"/>
    <mergeCell ref="E148:H148"/>
    <mergeCell ref="E149:H149"/>
    <mergeCell ref="A13:A14"/>
    <mergeCell ref="A15:A16"/>
    <mergeCell ref="A101:A102"/>
    <mergeCell ref="A103:A104"/>
    <mergeCell ref="A106:A107"/>
    <mergeCell ref="A118:A137"/>
    <mergeCell ref="E139:G139"/>
    <mergeCell ref="E142:G142"/>
    <mergeCell ref="E144:H144"/>
    <mergeCell ref="E145:H145"/>
    <mergeCell ref="E146:H146"/>
    <mergeCell ref="A83:A92"/>
    <mergeCell ref="A93:A95"/>
  </mergeCells>
  <conditionalFormatting sqref="B1:B2">
    <cfRule type="expression" priority="79" dxfId="2" stopIfTrue="1">
      <formula>$K1="Z"</formula>
    </cfRule>
    <cfRule type="expression" priority="80" dxfId="1" stopIfTrue="1">
      <formula>$K1="T"</formula>
    </cfRule>
    <cfRule type="expression" priority="81" dxfId="0" stopIfTrue="1">
      <formula>$K1="Y"</formula>
    </cfRule>
  </conditionalFormatting>
  <conditionalFormatting sqref="B2">
    <cfRule type="expression" priority="76" dxfId="2" stopIfTrue="1">
      <formula>$K2="Z"</formula>
    </cfRule>
    <cfRule type="expression" priority="77" dxfId="1" stopIfTrue="1">
      <formula>$K2="T"</formula>
    </cfRule>
    <cfRule type="expression" priority="78" dxfId="0" stopIfTrue="1">
      <formula>$K2="Y"</formula>
    </cfRule>
  </conditionalFormatting>
  <conditionalFormatting sqref="C17:D19 B1:B2">
    <cfRule type="expression" priority="73" dxfId="2" stopIfTrue="1">
      <formula>#REF!="Z"</formula>
    </cfRule>
    <cfRule type="expression" priority="74" dxfId="1" stopIfTrue="1">
      <formula>#REF!="T"</formula>
    </cfRule>
    <cfRule type="expression" priority="75" dxfId="0" stopIfTrue="1">
      <formula>#REF!="Y"</formula>
    </cfRule>
  </conditionalFormatting>
  <conditionalFormatting sqref="H152">
    <cfRule type="expression" priority="70" dxfId="2" stopIfTrue="1">
      <formula>$J152="Z"</formula>
    </cfRule>
    <cfRule type="expression" priority="71" dxfId="1" stopIfTrue="1">
      <formula>$J152="T"</formula>
    </cfRule>
    <cfRule type="expression" priority="72" dxfId="0" stopIfTrue="1">
      <formula>$J152="Y"</formula>
    </cfRule>
  </conditionalFormatting>
  <conditionalFormatting sqref="H153">
    <cfRule type="expression" priority="67" dxfId="2" stopIfTrue="1">
      <formula>$J153="Z"</formula>
    </cfRule>
    <cfRule type="expression" priority="68" dxfId="1" stopIfTrue="1">
      <formula>$J153="T"</formula>
    </cfRule>
    <cfRule type="expression" priority="69" dxfId="0" stopIfTrue="1">
      <formula>$J153="Y"</formula>
    </cfRule>
  </conditionalFormatting>
  <conditionalFormatting sqref="H152">
    <cfRule type="expression" priority="64" dxfId="2" stopIfTrue="1">
      <formula>$J152="Z"</formula>
    </cfRule>
    <cfRule type="expression" priority="65" dxfId="1" stopIfTrue="1">
      <formula>$J152="T"</formula>
    </cfRule>
    <cfRule type="expression" priority="66" dxfId="0" stopIfTrue="1">
      <formula>$J152="Y"</formula>
    </cfRule>
  </conditionalFormatting>
  <conditionalFormatting sqref="H153">
    <cfRule type="expression" priority="61" dxfId="2" stopIfTrue="1">
      <formula>$J153="Z"</formula>
    </cfRule>
    <cfRule type="expression" priority="62" dxfId="1" stopIfTrue="1">
      <formula>$J153="T"</formula>
    </cfRule>
    <cfRule type="expression" priority="63" dxfId="0" stopIfTrue="1">
      <formula>$J153="Y"</formula>
    </cfRule>
  </conditionalFormatting>
  <conditionalFormatting sqref="B22:B25">
    <cfRule type="expression" priority="59" dxfId="1" stopIfTrue="1">
      <formula>#REF!="T"</formula>
    </cfRule>
    <cfRule type="expression" priority="60" dxfId="0" stopIfTrue="1">
      <formula>#REF!="Y"</formula>
    </cfRule>
  </conditionalFormatting>
  <conditionalFormatting sqref="B22:B25">
    <cfRule type="expression" priority="58" dxfId="2" stopIfTrue="1">
      <formula>#REF!="Z"</formula>
    </cfRule>
  </conditionalFormatting>
  <conditionalFormatting sqref="B22:B25">
    <cfRule type="expression" priority="46" dxfId="2" stopIfTrue="1">
      <formula>$N22="Z"</formula>
    </cfRule>
    <cfRule type="expression" priority="47" dxfId="1" stopIfTrue="1">
      <formula>$N22="T"</formula>
    </cfRule>
    <cfRule type="expression" priority="48" dxfId="0" stopIfTrue="1">
      <formula>$N22="Y"</formula>
    </cfRule>
    <cfRule type="expression" priority="49" dxfId="2" stopIfTrue="1">
      <formula>$L22="Z"</formula>
    </cfRule>
    <cfRule type="expression" priority="50" dxfId="1" stopIfTrue="1">
      <formula>$L22="T"</formula>
    </cfRule>
    <cfRule type="expression" priority="51" dxfId="0" stopIfTrue="1">
      <formula>$L22="Y"</formula>
    </cfRule>
    <cfRule type="expression" priority="52" dxfId="2" stopIfTrue="1">
      <formula>$P22="Z"</formula>
    </cfRule>
    <cfRule type="expression" priority="53" dxfId="1" stopIfTrue="1">
      <formula>$P22="T"</formula>
    </cfRule>
    <cfRule type="expression" priority="54" dxfId="0" stopIfTrue="1">
      <formula>$P22="Y"</formula>
    </cfRule>
    <cfRule type="expression" priority="55" dxfId="2" stopIfTrue="1">
      <formula>$K22="Z"</formula>
    </cfRule>
    <cfRule type="expression" priority="56" dxfId="1" stopIfTrue="1">
      <formula>$K22="T"</formula>
    </cfRule>
    <cfRule type="expression" priority="57" dxfId="0" stopIfTrue="1">
      <formula>$K22="Y"</formula>
    </cfRule>
  </conditionalFormatting>
  <conditionalFormatting sqref="B64:B67">
    <cfRule type="expression" priority="43" dxfId="2" stopIfTrue="1">
      <formula>$L64="Z"</formula>
    </cfRule>
    <cfRule type="expression" priority="44" dxfId="1" stopIfTrue="1">
      <formula>$L64="T"</formula>
    </cfRule>
    <cfRule type="expression" priority="45" dxfId="0" stopIfTrue="1">
      <formula>$L64="Y"</formula>
    </cfRule>
  </conditionalFormatting>
  <conditionalFormatting sqref="H71">
    <cfRule type="expression" priority="40" dxfId="2" stopIfTrue="1">
      <formula>$L71="Z"</formula>
    </cfRule>
    <cfRule type="expression" priority="41" dxfId="1" stopIfTrue="1">
      <formula>$L71="T"</formula>
    </cfRule>
    <cfRule type="expression" priority="42" dxfId="0" stopIfTrue="1">
      <formula>$L71="Y"</formula>
    </cfRule>
  </conditionalFormatting>
  <conditionalFormatting sqref="H70">
    <cfRule type="expression" priority="37" dxfId="2" stopIfTrue="1">
      <formula>$L70="Z"</formula>
    </cfRule>
    <cfRule type="expression" priority="38" dxfId="1" stopIfTrue="1">
      <formula>$L70="T"</formula>
    </cfRule>
    <cfRule type="expression" priority="39" dxfId="0" stopIfTrue="1">
      <formula>$L70="Y"</formula>
    </cfRule>
  </conditionalFormatting>
  <conditionalFormatting sqref="B114:B115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conditionalFormatting sqref="E114:F114">
    <cfRule type="expression" priority="31" dxfId="2" stopIfTrue="1">
      <formula>#REF!="Z"</formula>
    </cfRule>
    <cfRule type="expression" priority="32" dxfId="1" stopIfTrue="1">
      <formula>#REF!="T"</formula>
    </cfRule>
    <cfRule type="expression" priority="33" dxfId="0" stopIfTrue="1">
      <formula>#REF!="Y"</formula>
    </cfRule>
  </conditionalFormatting>
  <conditionalFormatting sqref="B101:B105"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B101:B105">
    <cfRule type="expression" priority="28" dxfId="2" stopIfTrue="1">
      <formula>#REF!="Z"</formula>
    </cfRule>
  </conditionalFormatting>
  <conditionalFormatting sqref="B101:B105">
    <cfRule type="expression" priority="16" dxfId="2" stopIfTrue="1">
      <formula>$N101="Z"</formula>
    </cfRule>
    <cfRule type="expression" priority="17" dxfId="1" stopIfTrue="1">
      <formula>$N101="T"</formula>
    </cfRule>
    <cfRule type="expression" priority="18" dxfId="0" stopIfTrue="1">
      <formula>$N101="Y"</formula>
    </cfRule>
    <cfRule type="expression" priority="19" dxfId="2" stopIfTrue="1">
      <formula>$L101="Z"</formula>
    </cfRule>
    <cfRule type="expression" priority="20" dxfId="1" stopIfTrue="1">
      <formula>$L101="T"</formula>
    </cfRule>
    <cfRule type="expression" priority="21" dxfId="0" stopIfTrue="1">
      <formula>$L101="Y"</formula>
    </cfRule>
    <cfRule type="expression" priority="22" dxfId="2" stopIfTrue="1">
      <formula>$P101="Z"</formula>
    </cfRule>
    <cfRule type="expression" priority="23" dxfId="1" stopIfTrue="1">
      <formula>$P101="T"</formula>
    </cfRule>
    <cfRule type="expression" priority="24" dxfId="0" stopIfTrue="1">
      <formula>$P101="Y"</formula>
    </cfRule>
    <cfRule type="expression" priority="25" dxfId="2" stopIfTrue="1">
      <formula>$K101="Z"</formula>
    </cfRule>
    <cfRule type="expression" priority="26" dxfId="1" stopIfTrue="1">
      <formula>$K101="T"</formula>
    </cfRule>
    <cfRule type="expression" priority="27" dxfId="0" stopIfTrue="1">
      <formula>$K101="Y"</formula>
    </cfRule>
  </conditionalFormatting>
  <conditionalFormatting sqref="B138"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38">
    <cfRule type="expression" priority="1" dxfId="2" stopIfTrue="1">
      <formula>#REF!="Z"</formula>
    </cfRule>
  </conditionalFormatting>
  <conditionalFormatting sqref="B138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  <cfRule type="expression" priority="13" dxfId="2" stopIfTrue="1">
      <formula>#REF!="Z"</formula>
    </cfRule>
    <cfRule type="expression" priority="14" dxfId="1" stopIfTrue="1">
      <formula>#REF!="T"</formula>
    </cfRule>
    <cfRule type="expression" priority="15" dxfId="0" stopIfTrue="1">
      <formula>#REF!="Y"</formula>
    </cfRule>
  </conditionalFormatting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2023-12-21T06:49:45Z</cp:lastPrinted>
  <dcterms:created xsi:type="dcterms:W3CDTF">2019-02-01T08:27:03Z</dcterms:created>
  <dcterms:modified xsi:type="dcterms:W3CDTF">2023-12-21T06:49:49Z</dcterms:modified>
  <cp:category/>
  <cp:version/>
  <cp:contentType/>
  <cp:contentStatus/>
</cp:coreProperties>
</file>