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návrh" sheetId="1" r:id="rId1"/>
    <sheet name="dodatek" sheetId="2" r:id="rId2"/>
    <sheet name="schváleno 24.6.2020" sheetId="3" r:id="rId3"/>
  </sheets>
  <definedNames>
    <definedName name="_xlnm.Print_Area" localSheetId="1">'dodatek'!$A$1:$J$44</definedName>
  </definedNames>
  <calcPr calcId="145621"/>
</workbook>
</file>

<file path=xl/sharedStrings.xml><?xml version="1.0" encoding="utf-8"?>
<sst xmlns="http://schemas.openxmlformats.org/spreadsheetml/2006/main" count="618" uniqueCount="218">
  <si>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</si>
  <si>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</si>
  <si>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</si>
  <si>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</si>
  <si>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</si>
  <si>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</si>
  <si>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</si>
  <si>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</si>
  <si>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</si>
  <si>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</si>
  <si>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</si>
  <si>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</si>
  <si>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</si>
  <si>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</si>
  <si>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</si>
  <si>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</si>
  <si>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</si>
  <si>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</si>
  <si>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</si>
  <si>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</si>
  <si>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</si>
  <si>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</si>
  <si>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</si>
  <si>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</si>
  <si>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</si>
  <si>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</si>
  <si>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</si>
  <si>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</si>
  <si>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</si>
  <si>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</si>
  <si>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</si>
  <si>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</si>
  <si>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</si>
  <si>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</si>
  <si>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</si>
  <si>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P= příjmy   V= výdaje   NZ= nově zařazeno do R2020</t>
  </si>
  <si>
    <t>2.</t>
  </si>
  <si>
    <t>3.</t>
  </si>
  <si>
    <t>4.</t>
  </si>
  <si>
    <t xml:space="preserve">Rozpočtové opatření č. 6/2020 - změna schváleného rozpočtu roku 2020 - červen (údaje v tis. Kč) </t>
  </si>
  <si>
    <t>Příloha k us. č. RMO/xx/x/20</t>
  </si>
  <si>
    <t>č. 6</t>
  </si>
  <si>
    <t>Otrokovice 24.6.2020</t>
  </si>
  <si>
    <t>8265</t>
  </si>
  <si>
    <t>NZ</t>
  </si>
  <si>
    <t>107117015</t>
  </si>
  <si>
    <t>107117968</t>
  </si>
  <si>
    <t>107517969</t>
  </si>
  <si>
    <t>107517016</t>
  </si>
  <si>
    <t>Revitalizace prostor školy za účelem zkval. klíč. komp. v ZŠ Trávníky - vynulování P</t>
  </si>
  <si>
    <t>0322</t>
  </si>
  <si>
    <t>3261</t>
  </si>
  <si>
    <t>0516</t>
  </si>
  <si>
    <t>0448</t>
  </si>
  <si>
    <t>0576</t>
  </si>
  <si>
    <t>Neinv. dotace na činnost Centrum pro dětský sluch Tamtam, o.p.s. IČ 00499811, raná péče</t>
  </si>
  <si>
    <t>Neinv. dotace na činnost VČELKA soc. služby, o.p.s., IČ 24732915, osobní asistence</t>
  </si>
  <si>
    <t>0593</t>
  </si>
  <si>
    <t>Neinv. dotace na činnost VČELKA soc. služby, o.p.s., IČ 24732915, pečovat. služba</t>
  </si>
  <si>
    <t>0772</t>
  </si>
  <si>
    <t>0591</t>
  </si>
  <si>
    <t>0484</t>
  </si>
  <si>
    <t>Neinv. dotace na činnost Domov pro seniory Lukov, p.o., IČ 70850941, DZR</t>
  </si>
  <si>
    <t>Neinv. dotace na činnost Domov pro seniory Loučka, p.o., IČ 70850895, DZR</t>
  </si>
  <si>
    <t>DOP Do práce na kole - přesun na 2223/5168 na pronájem sčítače cyklistů a stahování dat</t>
  </si>
  <si>
    <t>5207</t>
  </si>
  <si>
    <t>Nein. dot. na čin. pro Obl. spolek  ČČK Zlín, IČ 00426326, Potoky 3314, Zlín</t>
  </si>
  <si>
    <t xml:space="preserve">OŠK Záštita ST - fin. dar na akce TJ Jiskra </t>
  </si>
  <si>
    <t>1244</t>
  </si>
  <si>
    <t>0730</t>
  </si>
  <si>
    <t>0521</t>
  </si>
  <si>
    <t>0552</t>
  </si>
  <si>
    <t>SOC Projekt Housing first přesun na pol. 5169</t>
  </si>
  <si>
    <t>SOC Projekt Housing first zvýšení fin. prostředků na pol. 5169 (nákup služeb)</t>
  </si>
  <si>
    <t>0434</t>
  </si>
  <si>
    <t>SOC Zimní útulek Seďárna - přesun ze služeb na elekt. energii</t>
  </si>
  <si>
    <t>SOC Zimní útulek Seďárna - zvýšení fin. prostředků na elektrickou energii</t>
  </si>
  <si>
    <t>0359</t>
  </si>
  <si>
    <t>0357</t>
  </si>
  <si>
    <t>5.</t>
  </si>
  <si>
    <t>8258</t>
  </si>
  <si>
    <t>6.</t>
  </si>
  <si>
    <t>0603</t>
  </si>
  <si>
    <t>0333</t>
  </si>
  <si>
    <t>MK platy zam. v pracovním poměru - přesun na náhrady mezd v době nemoci</t>
  </si>
  <si>
    <t>MK zavedení nové pol. náhrady mezd v době nemoci</t>
  </si>
  <si>
    <t xml:space="preserve">SOC Dotace poskytovatelům soc. služeb, rozdělení dle us. RMO/36/10/20 </t>
  </si>
  <si>
    <t>7.</t>
  </si>
  <si>
    <t>Rezerva na snížení daňových příjmů - V</t>
  </si>
  <si>
    <t>ZŠ TGM výsledek hospodař. za r. 2019 dle us. RMO/15/9/20 - převod zřizovateli - P</t>
  </si>
  <si>
    <t>ZŠ Trávníky výsledek hospod. za r. 2019 dle us. RMO/17/9/20 - převod zřizovateli - P</t>
  </si>
  <si>
    <t>OB vrácení přeplatku za rok 2019 dle us. RMO/6/10/20 - P</t>
  </si>
  <si>
    <t>TEHOS nulový podíl na zisku - hospod. výsledek za r. 2019 dle us. RMO/4/10/20 - P</t>
  </si>
  <si>
    <r>
      <t xml:space="preserve">Příjem Daň z příjmů právnických osob město Otrokovice za r. 2019, 3.250 tis. Kč - </t>
    </r>
    <r>
      <rPr>
        <sz val="10"/>
        <rFont val="Arial CE"/>
        <family val="2"/>
      </rPr>
      <t>P</t>
    </r>
  </si>
  <si>
    <r>
      <t>Platba daně z příjmů za město Otrokovice za r. 2019, 3.250 tis. Kč</t>
    </r>
    <r>
      <rPr>
        <sz val="10"/>
        <rFont val="Arial CE"/>
        <family val="2"/>
      </rPr>
      <t xml:space="preserve"> - V</t>
    </r>
  </si>
  <si>
    <t>SOC Fin. dar pro Linku bezpečí, z.s., IČ 61383198, Ústavní 95, Praha</t>
  </si>
  <si>
    <t>DOP Zavedení nové pol. na pronájem sčítače cyklistů - stahování dat, údržba</t>
  </si>
  <si>
    <t>Nouzový stav - úprava rozpočtu dle aktuálních potřeb</t>
  </si>
  <si>
    <t>0600</t>
  </si>
  <si>
    <t>8.</t>
  </si>
  <si>
    <t>MZ Náhrada výdajů na činnost odborného lesního hospodáře za I. Q. 2020 - 25.321 Kč - P</t>
  </si>
  <si>
    <t>MZ Náhrada výdajů na činnost odborného lesního hospodáře za I. Q. 2020 - 25.321 Kč - V</t>
  </si>
  <si>
    <t>OŠK Neinv. transfer spolkům (ČČK) - přesun fin. prostředků na 3514/5194</t>
  </si>
  <si>
    <t>OŠK Záštita ST - navrácení fin. prostředků na zrušení dar. sml. S BIKECORE OE</t>
  </si>
  <si>
    <t>0786</t>
  </si>
  <si>
    <t>9.</t>
  </si>
  <si>
    <t>OŠK Fin. dar TJ Jiskra Otrokovice, IČ 18152805, Otrokovické sprinty, konané dne 6.6.2020</t>
  </si>
  <si>
    <t xml:space="preserve">OŠK Fin. dar TJ Jiskra Otrokovice, IČ 18152805, Testování reprezentace na dlouhé trati, 13.6.2020 </t>
  </si>
  <si>
    <t>10.</t>
  </si>
  <si>
    <t>OMP KD Trávníky - přesun na pol. 5151 v klubech důchodců</t>
  </si>
  <si>
    <t>0328</t>
  </si>
  <si>
    <t>0329</t>
  </si>
  <si>
    <t>0332</t>
  </si>
  <si>
    <t>OMP KD Domovinka - zvýšení fin. prostředků na st. vodu</t>
  </si>
  <si>
    <t>OMP KD Školní 1299 - zvýšení fin. prostředků na st. vodu</t>
  </si>
  <si>
    <t>OMP KD Trávníky - zvýšení fin. prostředků na st. vodu</t>
  </si>
  <si>
    <t>11.</t>
  </si>
  <si>
    <t>7192</t>
  </si>
  <si>
    <t>OMP Artex DHM přesun na pol. 5139 a pol. 6121 v rámci org. 7192</t>
  </si>
  <si>
    <t>OMP Artex pořízení movitých věcí dle kupní sml. ze dne 2.12.2019</t>
  </si>
  <si>
    <t>12.</t>
  </si>
  <si>
    <t>OMP NP opravy a udržování - přesun na soc. zabezpečení</t>
  </si>
  <si>
    <t>OMP NP sociální zabezpečení</t>
  </si>
  <si>
    <t>0700</t>
  </si>
  <si>
    <t>13.</t>
  </si>
  <si>
    <t>0335</t>
  </si>
  <si>
    <t>OŠK Věcné dary - oceňování dárců krve dle sml. uzavřené mezi m. O. a DSZO s.r.o.</t>
  </si>
  <si>
    <t>OŠK BIKECORE OE zrušení darovací sml. - zrušení akce sjezd na kolech 11. - 12.4.2020</t>
  </si>
  <si>
    <t>SOC Družební setkání důchodců - zvýšení fin. prostř. na pohoštění</t>
  </si>
  <si>
    <t>SOC Družební setkání důchodců - nákup služeb, přesun na pohoštění</t>
  </si>
  <si>
    <t>OMP Artex zvýšení fin. prostředků o poplatek na vklad do KN</t>
  </si>
  <si>
    <t>2284</t>
  </si>
  <si>
    <t>9303</t>
  </si>
  <si>
    <t>ORM přístavba nákladního výtahu v Ot. BESEDĚ</t>
  </si>
  <si>
    <t>9319</t>
  </si>
  <si>
    <t>ORM Využití prostor rad. restaurace pro MP - přesun na pol. 6122</t>
  </si>
  <si>
    <t>ORM Využití prostor rad. rest. pro MP - zvýšení fin. prost. na pol. 6122 (týká se vybavení)</t>
  </si>
  <si>
    <r>
      <t xml:space="preserve">DOP Příjem fin. daru o Barumu a Teplárny dle us. </t>
    </r>
    <r>
      <rPr>
        <sz val="10"/>
        <color rgb="FFFF0000"/>
        <rFont val="Arial CE"/>
        <family val="2"/>
      </rPr>
      <t>RMO/xx/xx/20</t>
    </r>
  </si>
  <si>
    <r>
      <t>DOP Zvýšení fin. prostředků na org. 0516 o přijaté fin. dary dle us.</t>
    </r>
    <r>
      <rPr>
        <sz val="10"/>
        <color rgb="FFFF0000"/>
        <rFont val="Arial CE"/>
        <family val="2"/>
      </rPr>
      <t xml:space="preserve"> RMO/xx/xx/20</t>
    </r>
  </si>
  <si>
    <t>ORM Změny návrhu ÚP - příjem od žadatelů</t>
  </si>
  <si>
    <t xml:space="preserve">ORM Změny návrhu ÚP - výdej </t>
  </si>
  <si>
    <t>9326</t>
  </si>
  <si>
    <t>8268</t>
  </si>
  <si>
    <t>ORM Výstavba inž. sítí na ul. B. Němcové - příjem od participantů</t>
  </si>
  <si>
    <t>ORM Výstavba inž. sítí na ul. B. Němcové - výdej</t>
  </si>
  <si>
    <t>Úroky snížení</t>
  </si>
  <si>
    <t>7203</t>
  </si>
  <si>
    <t>ORM Most M-1 oprava výústě a doplnění svislého svodu</t>
  </si>
  <si>
    <t>14.</t>
  </si>
  <si>
    <t>0128</t>
  </si>
  <si>
    <t>9232</t>
  </si>
  <si>
    <t>ORM MŠ K.H.Máchy rozvody vody - přesun na org. 2285</t>
  </si>
  <si>
    <t>2287</t>
  </si>
  <si>
    <t>2285</t>
  </si>
  <si>
    <t>ORM ZŠ Mánesova oprava topení - zvýšení fin. prostředků</t>
  </si>
  <si>
    <t>8230</t>
  </si>
  <si>
    <t>2151</t>
  </si>
  <si>
    <t>ORM Rozšíření ul. Čechova - přesun na Laziště org. 2151</t>
  </si>
  <si>
    <t>6126</t>
  </si>
  <si>
    <t>6232</t>
  </si>
  <si>
    <t>ORM Oprava Lávek přes Dřevnici - přesun na opravu Lávek přes Moravu u TSO org. 6232</t>
  </si>
  <si>
    <t>ORM Oprava Lávek přes Moravu u TSO - zvýšení fin. prostředků dle akt. potřeb</t>
  </si>
  <si>
    <t>9340</t>
  </si>
  <si>
    <t>9219</t>
  </si>
  <si>
    <t>15.</t>
  </si>
  <si>
    <t>ORM ZŠ Trávníky oprava kan. a el. rozvodů - přesun na org. 9219 ZŠ Trávníky rek. hřiště</t>
  </si>
  <si>
    <t>ORM ZŠ Trávníky rek. hřiště - zvýšení fin. prostředků</t>
  </si>
  <si>
    <t>ORM revitalizace fasády Otr. BESEDY - přesun na org. 9303 nákl. výtah v Otr. BESEDĚ</t>
  </si>
  <si>
    <t>ORM Projekty nejbližších let - přesun na org. 9232</t>
  </si>
  <si>
    <t>ORM Rekonstrukce MK Zahradní - zvýšení</t>
  </si>
  <si>
    <t>OŠK Sportovec roku - nákup materiálu - přesun na Plán sportu</t>
  </si>
  <si>
    <t>OŠK Sportovec roku pam. listy - přesun na Plán sportu</t>
  </si>
  <si>
    <t>EKO Plán sportu přesun z pol. 6119 (dl. nehm. maj.) na pol. 5169</t>
  </si>
  <si>
    <t>EKO Plán sportu přesun z pol. 6119 na pol. 5169</t>
  </si>
  <si>
    <t xml:space="preserve">ORM Laziště základní tech. vybavenost - zvýšení fin. prostředků </t>
  </si>
  <si>
    <t xml:space="preserve">OŠK Plán sportu posílení pol. na služby </t>
  </si>
  <si>
    <t>OŠK Plán sportu - nájemné pro veřejné projednání dokumentu</t>
  </si>
  <si>
    <t>OŠK Plán sportu - pohoštění pro veřejné projednání dokumentu</t>
  </si>
  <si>
    <t>MMR Příjem dotace Revitalizace prostor školy za účelem zkval.klíč.komp. v ZŠ Tráv. - P</t>
  </si>
  <si>
    <t>SOC Dotace na ostatní záležitosti soc. věcí - přesun na Obl.spol. ČČK Zlín de us. ZMO/6/12/20</t>
  </si>
  <si>
    <t>SOC Dotace na humanitu - fin.dar pro Linku bezpečí, IČ 61383198, z.s., dle us. ZMO/8/12/20</t>
  </si>
  <si>
    <t xml:space="preserve">Rozpočtové opatření č. 6/2020 - změna schváleného rozpočtu roku 2020 - červen - DODATEK (údaje v tis. Kč) </t>
  </si>
  <si>
    <t>ORM Využití prostor rad. restaurace - zvýšení fin. prostř. na pol. 5139</t>
  </si>
  <si>
    <t>ORM Využití prostor rad. restaurace - přesun na pol. 5139</t>
  </si>
  <si>
    <t>ORM Oprava lávek přes Dřevnici - přesun na inv. dotaci pro TJ Jiskra a TJ Sokol</t>
  </si>
  <si>
    <t>0754</t>
  </si>
  <si>
    <t>Bezbariérové úpravy zastávek MHD - přesun na inv. dotaci pro TJ Jiskra a TJ Sokol</t>
  </si>
  <si>
    <t>TJ Jiskra Otrokovice, z.s., IČ 18152805, inv. dotace dle us. ZMO/9/12/20</t>
  </si>
  <si>
    <t>Tělocvičná jednota Sokol Otrokovice, IČ 70925372, inv. dotace dle us. ZMO/10/12/20</t>
  </si>
  <si>
    <t>SOC HF nájemné - přesun na pol. 5171 (opravy)</t>
  </si>
  <si>
    <t>SOC HF opravy bytů - zvýšení</t>
  </si>
  <si>
    <t>SOC HF věcné dary - přesun na pol. 5171 (opravy)</t>
  </si>
  <si>
    <t>SOC HF pohoštění - přesun na pol. 5171 (opravy)</t>
  </si>
  <si>
    <t>SOC HF cestovné - přesun na pol. 5171 (opravy)</t>
  </si>
  <si>
    <t>SOC HF programové vybavení - přesun na pol. 5171 (opravy)</t>
  </si>
  <si>
    <t>SOC HF garanční fond - přesun na pol. 5171 (opravy)</t>
  </si>
  <si>
    <t>SOC HF DHM - přesun na pol. 5171 (opravy)</t>
  </si>
  <si>
    <t>SOC HF školení - přesun na pol. 5169 (služby)</t>
  </si>
  <si>
    <t xml:space="preserve">SOC HF nákup materiálu - přesun na pol. 5139) nákup materiálu </t>
  </si>
  <si>
    <t>SOC HF nákup služeb - zvýšení</t>
  </si>
  <si>
    <t>ORM Bezbariérové úpravy zastávek MHD - přesun na inv. dotaci pro TJ Jiskra a TJ Sokol</t>
  </si>
  <si>
    <t>ORM TJ Jiskra Otrokovice, z.s., IČ 18152805, inv. dotace dle us. ZMO/9/12/20</t>
  </si>
  <si>
    <t>ORM Tělocvičná jednota Sokol Otrokovice, IČ 70925372, inv. dotace dle us. ZMO/10/12/20</t>
  </si>
  <si>
    <t>SOC Projekt Housing first školení - přesun na pol. 5169 (služby)</t>
  </si>
  <si>
    <t xml:space="preserve">SOC Projekt Housing first nákup materiálu - přesun na pol. 5139) nákup materiálu </t>
  </si>
  <si>
    <t>SOC Projekt Housing first garanční fond - přesun na pol. 5171 (opravy)</t>
  </si>
  <si>
    <t>SOC Projekt Housing first věcné dary - přesun na pol. 5171 (opravy)</t>
  </si>
  <si>
    <t>SOC Projekt Housing first pohoštění - přesun na pol. 5171 (opravy)</t>
  </si>
  <si>
    <t>SOC Projekt Housing first cestovné - přesun na pol. 5171 (opravy)</t>
  </si>
  <si>
    <t>SOC Projekt Housing first programové vybavení - přesun na pol. 5171 (opravy)</t>
  </si>
  <si>
    <t>SOC Projekt Housing first nájemné - přesun na pol. 5171 (opravy)</t>
  </si>
  <si>
    <t>SOC Projekt Housing first DHM - přesun na pol. 5171 (opravy)</t>
  </si>
  <si>
    <t>SOC Projekt Housing first opravy bytů - zvýšení</t>
  </si>
  <si>
    <t>16.</t>
  </si>
  <si>
    <t>17.</t>
  </si>
  <si>
    <t>Příloha k us. č. RMO/37/11/20</t>
  </si>
  <si>
    <r>
      <t xml:space="preserve">DOP Příjem fin. daru o Barumu a Teplárny dle us. </t>
    </r>
    <r>
      <rPr>
        <sz val="10"/>
        <rFont val="Arial CE"/>
        <family val="2"/>
      </rPr>
      <t>RMO/29/11/20</t>
    </r>
  </si>
  <si>
    <r>
      <t>DOP Zvýšení fin. prostředků na org. 0516 o přijaté fin. dary dle us.</t>
    </r>
    <r>
      <rPr>
        <sz val="10"/>
        <rFont val="Arial CE"/>
        <family val="2"/>
      </rPr>
      <t xml:space="preserve"> RMO/29/11/20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</si>
</sst>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2" xfId="0" applyNumberFormat="1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4" fillId="5" borderId="5" xfId="0" applyFont="1" applyFill="1" applyBorder="1" applyAlignment="1">
      <alignment horizontal="left"/>
    </xf>
    <xf numFmtId="4" fontId="3" fillId="5" borderId="5" xfId="0" applyNumberFormat="1" applyFont="1" applyFill="1" applyBorder="1"/>
    <xf numFmtId="49" fontId="0" fillId="0" borderId="5" xfId="0" applyNumberForma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/>
    </xf>
    <xf numFmtId="0" fontId="4" fillId="5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 topLeftCell="A28">
      <selection activeCell="G64" sqref="G64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0" customWidth="1"/>
    <col min="4" max="4" width="10.00390625" style="50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39</v>
      </c>
      <c r="B1" s="2"/>
      <c r="C1" s="3"/>
      <c r="D1" s="3"/>
      <c r="H1" s="122" t="s">
        <v>40</v>
      </c>
      <c r="I1" s="122"/>
      <c r="J1" s="122"/>
    </row>
    <row r="2" spans="1:10" s="2" customFormat="1" ht="15">
      <c r="A2" s="5" t="s">
        <v>0</v>
      </c>
      <c r="B2" s="120" t="s">
        <v>1</v>
      </c>
      <c r="C2" s="5"/>
      <c r="D2" s="5" t="s">
        <v>2</v>
      </c>
      <c r="E2" s="120" t="s">
        <v>3</v>
      </c>
      <c r="F2" s="120" t="s">
        <v>4</v>
      </c>
      <c r="G2" s="120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1"/>
      <c r="C3" s="6"/>
      <c r="D3" s="6" t="s">
        <v>10</v>
      </c>
      <c r="E3" s="121"/>
      <c r="F3" s="121"/>
      <c r="G3" s="121"/>
      <c r="H3" s="6" t="s">
        <v>11</v>
      </c>
      <c r="I3" s="6" t="s">
        <v>41</v>
      </c>
      <c r="J3" s="6" t="s">
        <v>11</v>
      </c>
    </row>
    <row r="4" spans="1:4" ht="12.95" customHeight="1">
      <c r="A4" s="7" t="s">
        <v>12</v>
      </c>
      <c r="B4" s="8"/>
      <c r="C4" s="9"/>
      <c r="D4" s="4"/>
    </row>
    <row r="5" spans="1:10" ht="12.75" customHeight="1">
      <c r="A5" s="101" t="s">
        <v>13</v>
      </c>
      <c r="B5" s="11" t="s">
        <v>49</v>
      </c>
      <c r="C5" s="10"/>
      <c r="D5" s="13"/>
      <c r="E5" s="10"/>
      <c r="F5" s="10">
        <v>4216</v>
      </c>
      <c r="G5" s="13" t="s">
        <v>43</v>
      </c>
      <c r="H5" s="19">
        <v>6500</v>
      </c>
      <c r="I5" s="15">
        <v>-6500</v>
      </c>
      <c r="J5" s="16">
        <f aca="true" t="shared" si="0" ref="J5:J9">H5+I5</f>
        <v>0</v>
      </c>
    </row>
    <row r="6" spans="1:10" ht="12.75" customHeight="1">
      <c r="A6" s="102"/>
      <c r="B6" s="75" t="s">
        <v>178</v>
      </c>
      <c r="C6" s="76" t="s">
        <v>44</v>
      </c>
      <c r="D6" s="77" t="s">
        <v>45</v>
      </c>
      <c r="E6" s="78"/>
      <c r="F6" s="78">
        <v>4116</v>
      </c>
      <c r="G6" s="77" t="s">
        <v>43</v>
      </c>
      <c r="H6" s="79">
        <v>0</v>
      </c>
      <c r="I6" s="80">
        <v>80.59</v>
      </c>
      <c r="J6" s="81">
        <f t="shared" si="0"/>
        <v>80.59</v>
      </c>
    </row>
    <row r="7" spans="1:10" ht="12.75" customHeight="1">
      <c r="A7" s="102"/>
      <c r="B7" s="75" t="s">
        <v>178</v>
      </c>
      <c r="C7" s="76" t="s">
        <v>44</v>
      </c>
      <c r="D7" s="77" t="s">
        <v>48</v>
      </c>
      <c r="E7" s="78"/>
      <c r="F7" s="78">
        <v>4116</v>
      </c>
      <c r="G7" s="77" t="s">
        <v>43</v>
      </c>
      <c r="H7" s="79">
        <v>0</v>
      </c>
      <c r="I7" s="80">
        <v>1370.08</v>
      </c>
      <c r="J7" s="81">
        <f t="shared" si="0"/>
        <v>1370.08</v>
      </c>
    </row>
    <row r="8" spans="1:10" ht="12.75" customHeight="1">
      <c r="A8" s="102"/>
      <c r="B8" s="75" t="s">
        <v>178</v>
      </c>
      <c r="C8" s="76" t="s">
        <v>44</v>
      </c>
      <c r="D8" s="77" t="s">
        <v>46</v>
      </c>
      <c r="E8" s="78"/>
      <c r="F8" s="78">
        <v>4216</v>
      </c>
      <c r="G8" s="77" t="s">
        <v>43</v>
      </c>
      <c r="H8" s="79">
        <v>0</v>
      </c>
      <c r="I8" s="80">
        <v>307.64</v>
      </c>
      <c r="J8" s="81">
        <f t="shared" si="0"/>
        <v>307.64</v>
      </c>
    </row>
    <row r="9" spans="1:10" ht="12.75" customHeight="1">
      <c r="A9" s="103"/>
      <c r="B9" s="75" t="s">
        <v>178</v>
      </c>
      <c r="C9" s="76" t="s">
        <v>44</v>
      </c>
      <c r="D9" s="77" t="s">
        <v>47</v>
      </c>
      <c r="E9" s="78"/>
      <c r="F9" s="78">
        <v>4216</v>
      </c>
      <c r="G9" s="77" t="s">
        <v>43</v>
      </c>
      <c r="H9" s="79">
        <v>0</v>
      </c>
      <c r="I9" s="80">
        <v>5229.9</v>
      </c>
      <c r="J9" s="81">
        <f t="shared" si="0"/>
        <v>5229.9</v>
      </c>
    </row>
    <row r="10" spans="1:10" ht="12.75" customHeight="1">
      <c r="A10" s="68" t="s">
        <v>36</v>
      </c>
      <c r="B10" s="11" t="s">
        <v>92</v>
      </c>
      <c r="C10" s="12"/>
      <c r="D10" s="13"/>
      <c r="E10" s="10">
        <v>6310</v>
      </c>
      <c r="F10" s="10">
        <v>2142</v>
      </c>
      <c r="G10" s="13" t="s">
        <v>50</v>
      </c>
      <c r="H10" s="19">
        <v>400</v>
      </c>
      <c r="I10" s="15">
        <v>-400</v>
      </c>
      <c r="J10" s="16">
        <f aca="true" t="shared" si="1" ref="J10:J24">H10+I10</f>
        <v>0</v>
      </c>
    </row>
    <row r="11" spans="1:10" ht="12.75" customHeight="1">
      <c r="A11" s="87" t="s">
        <v>37</v>
      </c>
      <c r="B11" s="75" t="s">
        <v>91</v>
      </c>
      <c r="C11" s="76" t="s">
        <v>44</v>
      </c>
      <c r="D11" s="77"/>
      <c r="E11" s="78">
        <v>3392</v>
      </c>
      <c r="F11" s="78">
        <v>2229</v>
      </c>
      <c r="G11" s="77" t="s">
        <v>82</v>
      </c>
      <c r="H11" s="79">
        <v>0</v>
      </c>
      <c r="I11" s="80">
        <v>172</v>
      </c>
      <c r="J11" s="81">
        <f t="shared" si="1"/>
        <v>172</v>
      </c>
    </row>
    <row r="12" spans="1:10" ht="12.75" customHeight="1">
      <c r="A12" s="86" t="s">
        <v>38</v>
      </c>
      <c r="B12" s="11" t="s">
        <v>90</v>
      </c>
      <c r="C12" s="12"/>
      <c r="D12" s="13"/>
      <c r="E12" s="10">
        <v>3113</v>
      </c>
      <c r="F12" s="10">
        <v>2122</v>
      </c>
      <c r="G12" s="13" t="s">
        <v>77</v>
      </c>
      <c r="H12" s="19">
        <v>1107</v>
      </c>
      <c r="I12" s="15">
        <v>106.55</v>
      </c>
      <c r="J12" s="16">
        <f t="shared" si="1"/>
        <v>1213.55</v>
      </c>
    </row>
    <row r="13" spans="1:10" ht="12.75" customHeight="1">
      <c r="A13" s="86" t="s">
        <v>79</v>
      </c>
      <c r="B13" s="11" t="s">
        <v>89</v>
      </c>
      <c r="C13" s="12"/>
      <c r="D13" s="13"/>
      <c r="E13" s="10">
        <v>3113</v>
      </c>
      <c r="F13" s="10">
        <v>2122</v>
      </c>
      <c r="G13" s="13" t="s">
        <v>78</v>
      </c>
      <c r="H13" s="19">
        <v>977</v>
      </c>
      <c r="I13" s="15">
        <v>121.32</v>
      </c>
      <c r="J13" s="16">
        <f t="shared" si="1"/>
        <v>1098.32</v>
      </c>
    </row>
    <row r="14" spans="1:10" ht="12.75" customHeight="1">
      <c r="A14" s="86" t="s">
        <v>81</v>
      </c>
      <c r="B14" s="11" t="s">
        <v>88</v>
      </c>
      <c r="C14" s="12"/>
      <c r="D14" s="13"/>
      <c r="E14" s="10">
        <v>3639</v>
      </c>
      <c r="F14" s="10">
        <v>5171</v>
      </c>
      <c r="G14" s="13" t="s">
        <v>80</v>
      </c>
      <c r="H14" s="19">
        <v>4702.49</v>
      </c>
      <c r="I14" s="15">
        <v>488.08</v>
      </c>
      <c r="J14" s="16">
        <f t="shared" si="1"/>
        <v>5190.57</v>
      </c>
    </row>
    <row r="15" spans="1:10" ht="12.75" customHeight="1">
      <c r="A15" s="98" t="s">
        <v>87</v>
      </c>
      <c r="B15" s="88" t="s">
        <v>93</v>
      </c>
      <c r="C15" s="12"/>
      <c r="D15" s="13"/>
      <c r="E15" s="10"/>
      <c r="F15" s="10">
        <v>1122</v>
      </c>
      <c r="G15" s="84"/>
      <c r="H15" s="19">
        <v>1</v>
      </c>
      <c r="I15" s="15">
        <v>3250</v>
      </c>
      <c r="J15" s="16">
        <f t="shared" si="1"/>
        <v>3251</v>
      </c>
    </row>
    <row r="16" spans="1:10" ht="12.75" customHeight="1">
      <c r="A16" s="100"/>
      <c r="B16" s="89" t="s">
        <v>94</v>
      </c>
      <c r="C16" s="76" t="s">
        <v>44</v>
      </c>
      <c r="D16" s="77"/>
      <c r="E16" s="78">
        <v>6399</v>
      </c>
      <c r="F16" s="78">
        <v>5365</v>
      </c>
      <c r="G16" s="85"/>
      <c r="H16" s="79">
        <v>0</v>
      </c>
      <c r="I16" s="80">
        <v>3250</v>
      </c>
      <c r="J16" s="81">
        <f t="shared" si="1"/>
        <v>3250</v>
      </c>
    </row>
    <row r="17" spans="1:10" ht="12.75" customHeight="1">
      <c r="A17" s="98" t="s">
        <v>99</v>
      </c>
      <c r="B17" s="89" t="s">
        <v>137</v>
      </c>
      <c r="C17" s="76" t="s">
        <v>44</v>
      </c>
      <c r="D17" s="77"/>
      <c r="E17" s="78">
        <v>4350</v>
      </c>
      <c r="F17" s="78">
        <v>2321</v>
      </c>
      <c r="G17" s="85" t="s">
        <v>52</v>
      </c>
      <c r="H17" s="79">
        <v>0</v>
      </c>
      <c r="I17" s="80">
        <v>128.07</v>
      </c>
      <c r="J17" s="81">
        <f t="shared" si="1"/>
        <v>128.07</v>
      </c>
    </row>
    <row r="18" spans="1:10" ht="12.75" customHeight="1">
      <c r="A18" s="100"/>
      <c r="B18" s="90" t="s">
        <v>138</v>
      </c>
      <c r="C18" s="12"/>
      <c r="D18" s="13"/>
      <c r="E18" s="10">
        <v>4357</v>
      </c>
      <c r="F18" s="10">
        <v>5222</v>
      </c>
      <c r="G18" s="91" t="s">
        <v>52</v>
      </c>
      <c r="H18" s="19">
        <v>55.4</v>
      </c>
      <c r="I18" s="15">
        <v>128.07</v>
      </c>
      <c r="J18" s="16">
        <f t="shared" si="1"/>
        <v>183.47</v>
      </c>
    </row>
    <row r="19" spans="1:10" ht="12.75" customHeight="1">
      <c r="A19" s="98" t="s">
        <v>105</v>
      </c>
      <c r="B19" s="89" t="s">
        <v>139</v>
      </c>
      <c r="C19" s="76" t="s">
        <v>44</v>
      </c>
      <c r="D19" s="77"/>
      <c r="E19" s="78">
        <v>3635</v>
      </c>
      <c r="F19" s="78">
        <v>2324</v>
      </c>
      <c r="G19" s="85" t="s">
        <v>141</v>
      </c>
      <c r="H19" s="79">
        <v>0</v>
      </c>
      <c r="I19" s="80">
        <v>411</v>
      </c>
      <c r="J19" s="81">
        <f t="shared" si="1"/>
        <v>411</v>
      </c>
    </row>
    <row r="20" spans="1:10" ht="12.75" customHeight="1">
      <c r="A20" s="99"/>
      <c r="B20" s="89" t="s">
        <v>140</v>
      </c>
      <c r="C20" s="76" t="s">
        <v>44</v>
      </c>
      <c r="D20" s="77"/>
      <c r="E20" s="78">
        <v>3635</v>
      </c>
      <c r="F20" s="78">
        <v>5169</v>
      </c>
      <c r="G20" s="85" t="s">
        <v>141</v>
      </c>
      <c r="H20" s="79">
        <v>0</v>
      </c>
      <c r="I20" s="80">
        <v>411</v>
      </c>
      <c r="J20" s="81">
        <f t="shared" si="1"/>
        <v>411</v>
      </c>
    </row>
    <row r="21" spans="1:10" ht="12.75" customHeight="1">
      <c r="A21" s="99"/>
      <c r="B21" s="89" t="s">
        <v>143</v>
      </c>
      <c r="C21" s="76" t="s">
        <v>44</v>
      </c>
      <c r="D21" s="77"/>
      <c r="E21" s="78">
        <v>3639</v>
      </c>
      <c r="F21" s="78">
        <v>2324</v>
      </c>
      <c r="G21" s="85" t="s">
        <v>142</v>
      </c>
      <c r="H21" s="79">
        <v>0</v>
      </c>
      <c r="I21" s="80">
        <v>315</v>
      </c>
      <c r="J21" s="81">
        <f t="shared" si="1"/>
        <v>315</v>
      </c>
    </row>
    <row r="22" spans="1:10" ht="12.75" customHeight="1">
      <c r="A22" s="100"/>
      <c r="B22" s="90" t="s">
        <v>144</v>
      </c>
      <c r="C22" s="12"/>
      <c r="D22" s="13"/>
      <c r="E22" s="10">
        <v>3639</v>
      </c>
      <c r="F22" s="10">
        <v>6121</v>
      </c>
      <c r="G22" s="91" t="s">
        <v>142</v>
      </c>
      <c r="H22" s="19">
        <v>1111</v>
      </c>
      <c r="I22" s="15">
        <v>315</v>
      </c>
      <c r="J22" s="16">
        <f t="shared" si="1"/>
        <v>1426</v>
      </c>
    </row>
    <row r="23" spans="1:10" ht="12.75" customHeight="1">
      <c r="A23" s="98" t="s">
        <v>108</v>
      </c>
      <c r="B23" s="90" t="s">
        <v>100</v>
      </c>
      <c r="C23" s="12"/>
      <c r="D23" s="13"/>
      <c r="E23" s="10">
        <v>1036</v>
      </c>
      <c r="F23" s="10">
        <v>5811</v>
      </c>
      <c r="G23" s="91"/>
      <c r="H23" s="19">
        <v>-37.85</v>
      </c>
      <c r="I23" s="15">
        <v>-25.32</v>
      </c>
      <c r="J23" s="16">
        <f t="shared" si="1"/>
        <v>-63.17</v>
      </c>
    </row>
    <row r="24" spans="1:10" ht="12.75" customHeight="1">
      <c r="A24" s="100"/>
      <c r="B24" s="90" t="s">
        <v>101</v>
      </c>
      <c r="C24" s="12"/>
      <c r="D24" s="13"/>
      <c r="E24" s="10">
        <v>1036</v>
      </c>
      <c r="F24" s="10">
        <v>5811</v>
      </c>
      <c r="G24" s="91"/>
      <c r="H24" s="19">
        <v>37.85</v>
      </c>
      <c r="I24" s="15">
        <v>25.32</v>
      </c>
      <c r="J24" s="16">
        <f t="shared" si="1"/>
        <v>63.17</v>
      </c>
    </row>
    <row r="25" spans="1:10" s="23" customFormat="1" ht="12.75" customHeight="1">
      <c r="A25" s="20"/>
      <c r="B25" s="21"/>
      <c r="C25" s="22"/>
      <c r="D25" s="22"/>
      <c r="E25" s="123" t="s">
        <v>14</v>
      </c>
      <c r="F25" s="123"/>
      <c r="G25" s="123"/>
      <c r="H25" s="14">
        <f>SUM(H5:H13)+H15+H17+H19+H21</f>
        <v>8985</v>
      </c>
      <c r="I25" s="94">
        <f aca="true" t="shared" si="2" ref="I25:J25">SUM(I5:I13)+I15+I17+I19+I21</f>
        <v>4592.15</v>
      </c>
      <c r="J25" s="14">
        <f t="shared" si="2"/>
        <v>13577.149999999998</v>
      </c>
    </row>
    <row r="26" spans="1:10" s="23" customFormat="1" ht="12.75" customHeight="1">
      <c r="A26" s="20"/>
      <c r="B26" s="24" t="s">
        <v>35</v>
      </c>
      <c r="C26" s="22"/>
      <c r="D26" s="22"/>
      <c r="E26" s="124" t="s">
        <v>15</v>
      </c>
      <c r="F26" s="124"/>
      <c r="G26" s="124"/>
      <c r="H26" s="14">
        <f>H14+H16+H18+H20</f>
        <v>4757.889999999999</v>
      </c>
      <c r="I26" s="94">
        <f aca="true" t="shared" si="3" ref="I26:J26">I14+I16+I18+I20</f>
        <v>4277.15</v>
      </c>
      <c r="J26" s="14">
        <f t="shared" si="3"/>
        <v>9035.039999999999</v>
      </c>
    </row>
    <row r="27" spans="1:10" s="23" customFormat="1" ht="12.75" customHeight="1">
      <c r="A27" s="20"/>
      <c r="B27" s="25"/>
      <c r="C27" s="22"/>
      <c r="D27" s="22"/>
      <c r="E27" s="119" t="s">
        <v>16</v>
      </c>
      <c r="F27" s="119"/>
      <c r="G27" s="119"/>
      <c r="H27" s="26">
        <f>H22</f>
        <v>1111</v>
      </c>
      <c r="I27" s="66">
        <f aca="true" t="shared" si="4" ref="I27:J27">I22</f>
        <v>315</v>
      </c>
      <c r="J27" s="26">
        <f t="shared" si="4"/>
        <v>1426</v>
      </c>
    </row>
    <row r="28" spans="1:10" ht="12.95" customHeight="1">
      <c r="A28" s="27"/>
      <c r="B28" s="28"/>
      <c r="C28" s="29"/>
      <c r="D28" s="29"/>
      <c r="E28" s="119" t="s">
        <v>17</v>
      </c>
      <c r="F28" s="119"/>
      <c r="G28" s="119"/>
      <c r="H28" s="30">
        <f>H25-H26-H27</f>
        <v>3116.1100000000006</v>
      </c>
      <c r="I28" s="30">
        <f>I25-I26-I27</f>
        <v>0</v>
      </c>
      <c r="J28" s="30">
        <f>J25-J26-J27</f>
        <v>3116.1099999999988</v>
      </c>
    </row>
    <row r="29" spans="1:10" ht="12.95" customHeight="1">
      <c r="A29" s="31" t="s">
        <v>18</v>
      </c>
      <c r="B29" s="32"/>
      <c r="C29" s="33"/>
      <c r="D29" s="33"/>
      <c r="E29" s="34"/>
      <c r="F29" s="32"/>
      <c r="G29" s="32"/>
      <c r="H29" s="35"/>
      <c r="I29" s="35"/>
      <c r="J29" s="36"/>
    </row>
    <row r="30" spans="1:10" ht="12.95" customHeight="1">
      <c r="A30" s="104" t="s">
        <v>13</v>
      </c>
      <c r="B30" s="11" t="s">
        <v>72</v>
      </c>
      <c r="C30" s="12"/>
      <c r="D30" s="11">
        <v>104113013</v>
      </c>
      <c r="E30" s="10">
        <v>4359</v>
      </c>
      <c r="F30" s="10">
        <v>5136</v>
      </c>
      <c r="G30" s="13" t="s">
        <v>61</v>
      </c>
      <c r="H30" s="16">
        <v>20</v>
      </c>
      <c r="I30" s="37">
        <v>-20</v>
      </c>
      <c r="J30" s="16">
        <f aca="true" t="shared" si="5" ref="J30:J75">H30+I30</f>
        <v>0</v>
      </c>
    </row>
    <row r="31" spans="1:10" ht="12.95" customHeight="1">
      <c r="A31" s="104"/>
      <c r="B31" s="11" t="s">
        <v>73</v>
      </c>
      <c r="C31" s="12"/>
      <c r="D31" s="11">
        <v>104113013</v>
      </c>
      <c r="E31" s="10">
        <v>4359</v>
      </c>
      <c r="F31" s="10">
        <v>5169</v>
      </c>
      <c r="G31" s="13" t="s">
        <v>61</v>
      </c>
      <c r="H31" s="16">
        <v>50</v>
      </c>
      <c r="I31" s="37">
        <v>20</v>
      </c>
      <c r="J31" s="16">
        <f t="shared" si="5"/>
        <v>70</v>
      </c>
    </row>
    <row r="32" spans="1:10" ht="12.95" customHeight="1">
      <c r="A32" s="104" t="s">
        <v>36</v>
      </c>
      <c r="B32" s="11" t="s">
        <v>179</v>
      </c>
      <c r="C32" s="12"/>
      <c r="D32" s="11"/>
      <c r="E32" s="10">
        <v>4399</v>
      </c>
      <c r="F32" s="10">
        <v>5222</v>
      </c>
      <c r="G32" s="13" t="s">
        <v>52</v>
      </c>
      <c r="H32" s="16">
        <v>150</v>
      </c>
      <c r="I32" s="37">
        <v>-70</v>
      </c>
      <c r="J32" s="16">
        <f t="shared" si="5"/>
        <v>80</v>
      </c>
    </row>
    <row r="33" spans="1:10" ht="12.95" customHeight="1">
      <c r="A33" s="104"/>
      <c r="B33" s="75" t="s">
        <v>66</v>
      </c>
      <c r="C33" s="76" t="s">
        <v>44</v>
      </c>
      <c r="D33" s="75"/>
      <c r="E33" s="78">
        <v>4359</v>
      </c>
      <c r="F33" s="78">
        <v>5222</v>
      </c>
      <c r="G33" s="77" t="s">
        <v>53</v>
      </c>
      <c r="H33" s="81">
        <v>0</v>
      </c>
      <c r="I33" s="83">
        <v>70</v>
      </c>
      <c r="J33" s="81">
        <f t="shared" si="5"/>
        <v>70</v>
      </c>
    </row>
    <row r="34" spans="1:10" ht="12.95" customHeight="1">
      <c r="A34" s="98" t="s">
        <v>37</v>
      </c>
      <c r="B34" s="11" t="s">
        <v>86</v>
      </c>
      <c r="C34" s="12"/>
      <c r="D34" s="11"/>
      <c r="E34" s="10">
        <v>4357</v>
      </c>
      <c r="F34" s="10">
        <v>5222</v>
      </c>
      <c r="G34" s="13" t="s">
        <v>52</v>
      </c>
      <c r="H34" s="16">
        <v>183.47</v>
      </c>
      <c r="I34" s="37">
        <v>-54.4</v>
      </c>
      <c r="J34" s="16">
        <f t="shared" si="5"/>
        <v>129.07</v>
      </c>
    </row>
    <row r="35" spans="1:10" ht="12.95" customHeight="1">
      <c r="A35" s="99"/>
      <c r="B35" s="75" t="s">
        <v>55</v>
      </c>
      <c r="C35" s="76" t="s">
        <v>44</v>
      </c>
      <c r="D35" s="75"/>
      <c r="E35" s="78">
        <v>3543</v>
      </c>
      <c r="F35" s="78">
        <v>5221</v>
      </c>
      <c r="G35" s="77" t="s">
        <v>54</v>
      </c>
      <c r="H35" s="81">
        <v>0</v>
      </c>
      <c r="I35" s="83">
        <v>6.5</v>
      </c>
      <c r="J35" s="81">
        <f t="shared" si="5"/>
        <v>6.5</v>
      </c>
    </row>
    <row r="36" spans="1:10" ht="12.95" customHeight="1">
      <c r="A36" s="99"/>
      <c r="B36" s="75" t="s">
        <v>58</v>
      </c>
      <c r="C36" s="76" t="s">
        <v>44</v>
      </c>
      <c r="D36" s="75"/>
      <c r="E36" s="78">
        <v>4351</v>
      </c>
      <c r="F36" s="78">
        <v>5221</v>
      </c>
      <c r="G36" s="77" t="s">
        <v>57</v>
      </c>
      <c r="H36" s="81">
        <v>0</v>
      </c>
      <c r="I36" s="83">
        <v>17.3</v>
      </c>
      <c r="J36" s="81">
        <f t="shared" si="5"/>
        <v>17.3</v>
      </c>
    </row>
    <row r="37" spans="1:10" ht="12.95" customHeight="1">
      <c r="A37" s="99"/>
      <c r="B37" s="75" t="s">
        <v>56</v>
      </c>
      <c r="C37" s="76" t="s">
        <v>44</v>
      </c>
      <c r="D37" s="75"/>
      <c r="E37" s="78">
        <v>4351</v>
      </c>
      <c r="F37" s="78">
        <v>5221</v>
      </c>
      <c r="G37" s="77" t="s">
        <v>57</v>
      </c>
      <c r="H37" s="81">
        <v>0</v>
      </c>
      <c r="I37" s="83">
        <v>2.2</v>
      </c>
      <c r="J37" s="81">
        <f t="shared" si="5"/>
        <v>2.2</v>
      </c>
    </row>
    <row r="38" spans="1:10" ht="12.95" customHeight="1">
      <c r="A38" s="99"/>
      <c r="B38" s="75" t="s">
        <v>62</v>
      </c>
      <c r="C38" s="76" t="s">
        <v>44</v>
      </c>
      <c r="D38" s="75"/>
      <c r="E38" s="78">
        <v>4357</v>
      </c>
      <c r="F38" s="78">
        <v>5339</v>
      </c>
      <c r="G38" s="77" t="s">
        <v>59</v>
      </c>
      <c r="H38" s="81">
        <v>0</v>
      </c>
      <c r="I38" s="83">
        <v>14.5</v>
      </c>
      <c r="J38" s="81">
        <f t="shared" si="5"/>
        <v>14.5</v>
      </c>
    </row>
    <row r="39" spans="1:10" ht="12.95" customHeight="1">
      <c r="A39" s="99"/>
      <c r="B39" s="75" t="s">
        <v>63</v>
      </c>
      <c r="C39" s="76" t="s">
        <v>44</v>
      </c>
      <c r="D39" s="75"/>
      <c r="E39" s="78">
        <v>4357</v>
      </c>
      <c r="F39" s="78">
        <v>5339</v>
      </c>
      <c r="G39" s="77" t="s">
        <v>60</v>
      </c>
      <c r="H39" s="81">
        <v>0</v>
      </c>
      <c r="I39" s="83">
        <v>13.9</v>
      </c>
      <c r="J39" s="81">
        <f t="shared" si="5"/>
        <v>13.9</v>
      </c>
    </row>
    <row r="40" spans="1:10" ht="12.95" customHeight="1">
      <c r="A40" s="98" t="s">
        <v>38</v>
      </c>
      <c r="B40" s="11" t="s">
        <v>180</v>
      </c>
      <c r="C40" s="12"/>
      <c r="D40" s="11"/>
      <c r="E40" s="10">
        <v>4343</v>
      </c>
      <c r="F40" s="10">
        <v>5222</v>
      </c>
      <c r="G40" s="13" t="s">
        <v>70</v>
      </c>
      <c r="H40" s="16">
        <v>23</v>
      </c>
      <c r="I40" s="37">
        <v>-3</v>
      </c>
      <c r="J40" s="16">
        <f t="shared" si="5"/>
        <v>20</v>
      </c>
    </row>
    <row r="41" spans="1:10" ht="12.95" customHeight="1">
      <c r="A41" s="100"/>
      <c r="B41" s="75" t="s">
        <v>95</v>
      </c>
      <c r="C41" s="76"/>
      <c r="D41" s="75"/>
      <c r="E41" s="78">
        <v>4379</v>
      </c>
      <c r="F41" s="78">
        <v>5222</v>
      </c>
      <c r="G41" s="77" t="s">
        <v>71</v>
      </c>
      <c r="H41" s="81">
        <v>0</v>
      </c>
      <c r="I41" s="83">
        <v>3</v>
      </c>
      <c r="J41" s="81">
        <f t="shared" si="5"/>
        <v>3</v>
      </c>
    </row>
    <row r="42" spans="1:10" ht="12.95" customHeight="1">
      <c r="A42" s="98" t="s">
        <v>79</v>
      </c>
      <c r="B42" s="11" t="s">
        <v>75</v>
      </c>
      <c r="C42" s="12"/>
      <c r="D42" s="11"/>
      <c r="E42" s="10">
        <v>4372</v>
      </c>
      <c r="F42" s="10">
        <v>5169</v>
      </c>
      <c r="G42" s="13" t="s">
        <v>74</v>
      </c>
      <c r="H42" s="16">
        <v>30</v>
      </c>
      <c r="I42" s="37">
        <v>-10</v>
      </c>
      <c r="J42" s="16">
        <f t="shared" si="5"/>
        <v>20</v>
      </c>
    </row>
    <row r="43" spans="1:10" ht="12.95" customHeight="1">
      <c r="A43" s="100"/>
      <c r="B43" s="11" t="s">
        <v>76</v>
      </c>
      <c r="C43" s="12"/>
      <c r="D43" s="11"/>
      <c r="E43" s="10">
        <v>4372</v>
      </c>
      <c r="F43" s="10">
        <v>5154</v>
      </c>
      <c r="G43" s="13" t="s">
        <v>74</v>
      </c>
      <c r="H43" s="16">
        <v>15</v>
      </c>
      <c r="I43" s="37">
        <v>10</v>
      </c>
      <c r="J43" s="16">
        <f t="shared" si="5"/>
        <v>25</v>
      </c>
    </row>
    <row r="44" spans="1:10" ht="12.95" customHeight="1">
      <c r="A44" s="98" t="s">
        <v>81</v>
      </c>
      <c r="B44" s="11" t="s">
        <v>129</v>
      </c>
      <c r="C44" s="12"/>
      <c r="D44" s="11"/>
      <c r="E44" s="10">
        <v>4379</v>
      </c>
      <c r="F44" s="10">
        <v>5169</v>
      </c>
      <c r="G44" s="13" t="s">
        <v>125</v>
      </c>
      <c r="H44" s="16">
        <v>32</v>
      </c>
      <c r="I44" s="37">
        <v>-8</v>
      </c>
      <c r="J44" s="16">
        <f t="shared" si="5"/>
        <v>24</v>
      </c>
    </row>
    <row r="45" spans="1:10" ht="12.95" customHeight="1">
      <c r="A45" s="100"/>
      <c r="B45" s="11" t="s">
        <v>128</v>
      </c>
      <c r="C45" s="12"/>
      <c r="D45" s="11"/>
      <c r="E45" s="10">
        <v>4379</v>
      </c>
      <c r="F45" s="10">
        <v>5175</v>
      </c>
      <c r="G45" s="13" t="s">
        <v>125</v>
      </c>
      <c r="H45" s="16">
        <v>17</v>
      </c>
      <c r="I45" s="37">
        <v>8</v>
      </c>
      <c r="J45" s="16">
        <f t="shared" si="5"/>
        <v>25</v>
      </c>
    </row>
    <row r="46" spans="1:10" ht="12.95" customHeight="1">
      <c r="A46" s="98" t="s">
        <v>87</v>
      </c>
      <c r="B46" s="11" t="s">
        <v>64</v>
      </c>
      <c r="C46" s="12"/>
      <c r="D46" s="11"/>
      <c r="E46" s="10">
        <v>2223</v>
      </c>
      <c r="F46" s="10">
        <v>5169</v>
      </c>
      <c r="G46" s="13" t="s">
        <v>65</v>
      </c>
      <c r="H46" s="16">
        <v>30</v>
      </c>
      <c r="I46" s="37">
        <v>-21</v>
      </c>
      <c r="J46" s="16">
        <f t="shared" si="5"/>
        <v>9</v>
      </c>
    </row>
    <row r="47" spans="1:10" ht="12.95" customHeight="1">
      <c r="A47" s="100"/>
      <c r="B47" s="75" t="s">
        <v>96</v>
      </c>
      <c r="C47" s="76" t="s">
        <v>44</v>
      </c>
      <c r="D47" s="75"/>
      <c r="E47" s="78">
        <v>2223</v>
      </c>
      <c r="F47" s="78">
        <v>5168</v>
      </c>
      <c r="G47" s="77"/>
      <c r="H47" s="81">
        <v>0</v>
      </c>
      <c r="I47" s="83">
        <v>21</v>
      </c>
      <c r="J47" s="81">
        <f t="shared" si="5"/>
        <v>21</v>
      </c>
    </row>
    <row r="48" spans="1:10" ht="12.95" customHeight="1">
      <c r="A48" s="98" t="s">
        <v>99</v>
      </c>
      <c r="B48" s="11" t="s">
        <v>97</v>
      </c>
      <c r="C48" s="12"/>
      <c r="D48" s="11"/>
      <c r="E48" s="10">
        <v>5213</v>
      </c>
      <c r="F48" s="10">
        <v>5132</v>
      </c>
      <c r="G48" s="13" t="s">
        <v>98</v>
      </c>
      <c r="H48" s="16">
        <v>1100</v>
      </c>
      <c r="I48" s="37">
        <v>-1000</v>
      </c>
      <c r="J48" s="16">
        <f t="shared" si="5"/>
        <v>100</v>
      </c>
    </row>
    <row r="49" spans="1:10" ht="12.95" customHeight="1">
      <c r="A49" s="100"/>
      <c r="B49" s="11" t="s">
        <v>97</v>
      </c>
      <c r="C49" s="12"/>
      <c r="D49" s="11"/>
      <c r="E49" s="10">
        <v>5213</v>
      </c>
      <c r="F49" s="10">
        <v>5139</v>
      </c>
      <c r="G49" s="13" t="s">
        <v>98</v>
      </c>
      <c r="H49" s="16">
        <v>100</v>
      </c>
      <c r="I49" s="37">
        <v>1000</v>
      </c>
      <c r="J49" s="16">
        <f t="shared" si="5"/>
        <v>1100</v>
      </c>
    </row>
    <row r="50" spans="1:10" ht="12.95" customHeight="1">
      <c r="A50" s="98" t="s">
        <v>105</v>
      </c>
      <c r="B50" s="11" t="s">
        <v>84</v>
      </c>
      <c r="C50" s="12"/>
      <c r="D50" s="11"/>
      <c r="E50" s="10">
        <v>3314</v>
      </c>
      <c r="F50" s="10">
        <v>5011</v>
      </c>
      <c r="G50" s="13" t="s">
        <v>83</v>
      </c>
      <c r="H50" s="16">
        <v>405</v>
      </c>
      <c r="I50" s="37">
        <v>-8</v>
      </c>
      <c r="J50" s="16">
        <f t="shared" si="5"/>
        <v>397</v>
      </c>
    </row>
    <row r="51" spans="1:10" ht="12.95" customHeight="1">
      <c r="A51" s="100"/>
      <c r="B51" s="75" t="s">
        <v>85</v>
      </c>
      <c r="C51" s="76" t="s">
        <v>44</v>
      </c>
      <c r="D51" s="75"/>
      <c r="E51" s="78">
        <v>3314</v>
      </c>
      <c r="F51" s="78">
        <v>5424</v>
      </c>
      <c r="G51" s="77" t="s">
        <v>83</v>
      </c>
      <c r="H51" s="81">
        <v>0</v>
      </c>
      <c r="I51" s="83">
        <v>8</v>
      </c>
      <c r="J51" s="81">
        <f t="shared" si="5"/>
        <v>8</v>
      </c>
    </row>
    <row r="52" spans="1:10" ht="12.95" customHeight="1">
      <c r="A52" s="98" t="s">
        <v>108</v>
      </c>
      <c r="B52" s="11" t="s">
        <v>102</v>
      </c>
      <c r="C52" s="12"/>
      <c r="D52" s="11"/>
      <c r="E52" s="10">
        <v>3514</v>
      </c>
      <c r="F52" s="10">
        <v>5222</v>
      </c>
      <c r="G52" s="13"/>
      <c r="H52" s="16">
        <v>218</v>
      </c>
      <c r="I52" s="37">
        <v>-218</v>
      </c>
      <c r="J52" s="16">
        <f t="shared" si="5"/>
        <v>0</v>
      </c>
    </row>
    <row r="53" spans="1:10" ht="12.95" customHeight="1">
      <c r="A53" s="99"/>
      <c r="B53" s="11" t="s">
        <v>126</v>
      </c>
      <c r="C53" s="12"/>
      <c r="D53" s="11"/>
      <c r="E53" s="10">
        <v>3514</v>
      </c>
      <c r="F53" s="10">
        <v>5194</v>
      </c>
      <c r="G53" s="13"/>
      <c r="H53" s="16">
        <v>2</v>
      </c>
      <c r="I53" s="37">
        <v>218</v>
      </c>
      <c r="J53" s="16">
        <f t="shared" si="5"/>
        <v>220</v>
      </c>
    </row>
    <row r="54" spans="1:10" ht="12.95" customHeight="1">
      <c r="A54" s="99"/>
      <c r="B54" s="11" t="s">
        <v>103</v>
      </c>
      <c r="C54" s="12"/>
      <c r="D54" s="11"/>
      <c r="E54" s="10">
        <v>6112</v>
      </c>
      <c r="F54" s="10">
        <v>5901</v>
      </c>
      <c r="G54" s="13" t="s">
        <v>68</v>
      </c>
      <c r="H54" s="16">
        <v>140</v>
      </c>
      <c r="I54" s="37">
        <v>5</v>
      </c>
      <c r="J54" s="16">
        <f t="shared" si="5"/>
        <v>145</v>
      </c>
    </row>
    <row r="55" spans="1:10" ht="12.95" customHeight="1">
      <c r="A55" s="99"/>
      <c r="B55" s="11" t="s">
        <v>127</v>
      </c>
      <c r="C55" s="12"/>
      <c r="D55" s="11"/>
      <c r="E55" s="10">
        <v>3419</v>
      </c>
      <c r="F55" s="10">
        <v>5222</v>
      </c>
      <c r="G55" s="13" t="s">
        <v>104</v>
      </c>
      <c r="H55" s="16">
        <v>5</v>
      </c>
      <c r="I55" s="37">
        <v>-5</v>
      </c>
      <c r="J55" s="16">
        <f t="shared" si="5"/>
        <v>0</v>
      </c>
    </row>
    <row r="56" spans="1:10" ht="12.95" customHeight="1">
      <c r="A56" s="99"/>
      <c r="B56" s="11" t="s">
        <v>67</v>
      </c>
      <c r="C56" s="12"/>
      <c r="D56" s="11"/>
      <c r="E56" s="10">
        <v>6112</v>
      </c>
      <c r="F56" s="10">
        <v>5901</v>
      </c>
      <c r="G56" s="13" t="s">
        <v>68</v>
      </c>
      <c r="H56" s="16">
        <v>145</v>
      </c>
      <c r="I56" s="37">
        <v>-15</v>
      </c>
      <c r="J56" s="16">
        <f t="shared" si="5"/>
        <v>130</v>
      </c>
    </row>
    <row r="57" spans="1:10" ht="12.95" customHeight="1">
      <c r="A57" s="99"/>
      <c r="B57" s="75" t="s">
        <v>106</v>
      </c>
      <c r="C57" s="76" t="s">
        <v>44</v>
      </c>
      <c r="D57" s="75"/>
      <c r="E57" s="78">
        <v>3419</v>
      </c>
      <c r="F57" s="78">
        <v>5222</v>
      </c>
      <c r="G57" s="77" t="s">
        <v>69</v>
      </c>
      <c r="H57" s="81">
        <v>0</v>
      </c>
      <c r="I57" s="83">
        <v>8</v>
      </c>
      <c r="J57" s="81">
        <f t="shared" si="5"/>
        <v>8</v>
      </c>
    </row>
    <row r="58" spans="1:10" ht="12.95" customHeight="1">
      <c r="A58" s="100"/>
      <c r="B58" s="75" t="s">
        <v>107</v>
      </c>
      <c r="C58" s="76" t="s">
        <v>44</v>
      </c>
      <c r="D58" s="75"/>
      <c r="E58" s="78">
        <v>3419</v>
      </c>
      <c r="F58" s="78">
        <v>5222</v>
      </c>
      <c r="G58" s="77" t="s">
        <v>69</v>
      </c>
      <c r="H58" s="81">
        <v>0</v>
      </c>
      <c r="I58" s="83">
        <v>7</v>
      </c>
      <c r="J58" s="81">
        <f t="shared" si="5"/>
        <v>7</v>
      </c>
    </row>
    <row r="59" spans="1:10" ht="15">
      <c r="A59" s="101" t="s">
        <v>116</v>
      </c>
      <c r="B59" s="17" t="s">
        <v>109</v>
      </c>
      <c r="C59" s="92"/>
      <c r="D59" s="92"/>
      <c r="E59" s="92">
        <v>4379</v>
      </c>
      <c r="F59" s="92">
        <v>5152</v>
      </c>
      <c r="G59" s="13" t="s">
        <v>110</v>
      </c>
      <c r="H59" s="16">
        <v>35</v>
      </c>
      <c r="I59" s="37">
        <v>-5.3</v>
      </c>
      <c r="J59" s="16">
        <f t="shared" si="5"/>
        <v>29.7</v>
      </c>
    </row>
    <row r="60" spans="1:10" ht="12.95" customHeight="1">
      <c r="A60" s="102"/>
      <c r="B60" s="11" t="s">
        <v>113</v>
      </c>
      <c r="C60" s="12"/>
      <c r="D60" s="11"/>
      <c r="E60" s="92">
        <v>4379</v>
      </c>
      <c r="F60" s="92">
        <v>5151</v>
      </c>
      <c r="G60" s="13" t="s">
        <v>112</v>
      </c>
      <c r="H60" s="16">
        <v>3</v>
      </c>
      <c r="I60" s="37">
        <v>3.8</v>
      </c>
      <c r="J60" s="16">
        <f t="shared" si="5"/>
        <v>6.8</v>
      </c>
    </row>
    <row r="61" spans="1:10" ht="12.95" customHeight="1">
      <c r="A61" s="102"/>
      <c r="B61" s="11" t="s">
        <v>114</v>
      </c>
      <c r="C61" s="12"/>
      <c r="D61" s="11"/>
      <c r="E61" s="92">
        <v>4379</v>
      </c>
      <c r="F61" s="92">
        <v>5151</v>
      </c>
      <c r="G61" s="13" t="s">
        <v>111</v>
      </c>
      <c r="H61" s="16">
        <v>1</v>
      </c>
      <c r="I61" s="37">
        <v>0.5</v>
      </c>
      <c r="J61" s="16">
        <f t="shared" si="5"/>
        <v>1.5</v>
      </c>
    </row>
    <row r="62" spans="1:10" ht="12.95" customHeight="1">
      <c r="A62" s="103"/>
      <c r="B62" s="11" t="s">
        <v>115</v>
      </c>
      <c r="C62" s="12"/>
      <c r="D62" s="11"/>
      <c r="E62" s="92">
        <v>4379</v>
      </c>
      <c r="F62" s="92">
        <v>5151</v>
      </c>
      <c r="G62" s="13" t="s">
        <v>110</v>
      </c>
      <c r="H62" s="16">
        <v>2</v>
      </c>
      <c r="I62" s="37">
        <v>1</v>
      </c>
      <c r="J62" s="16">
        <f t="shared" si="5"/>
        <v>3</v>
      </c>
    </row>
    <row r="63" spans="1:10" ht="12.95" customHeight="1">
      <c r="A63" s="104" t="s">
        <v>120</v>
      </c>
      <c r="B63" s="11" t="s">
        <v>118</v>
      </c>
      <c r="C63" s="12"/>
      <c r="D63" s="11"/>
      <c r="E63" s="92">
        <v>3639</v>
      </c>
      <c r="F63" s="92">
        <v>5137</v>
      </c>
      <c r="G63" s="13" t="s">
        <v>117</v>
      </c>
      <c r="H63" s="16">
        <v>300</v>
      </c>
      <c r="I63" s="37">
        <v>-8.1</v>
      </c>
      <c r="J63" s="16">
        <f t="shared" si="5"/>
        <v>291.9</v>
      </c>
    </row>
    <row r="64" spans="1:10" ht="12.95" customHeight="1">
      <c r="A64" s="104"/>
      <c r="B64" s="75" t="s">
        <v>119</v>
      </c>
      <c r="C64" s="76" t="s">
        <v>44</v>
      </c>
      <c r="D64" s="75"/>
      <c r="E64" s="78">
        <v>3639</v>
      </c>
      <c r="F64" s="78">
        <v>5139</v>
      </c>
      <c r="G64" s="77" t="s">
        <v>117</v>
      </c>
      <c r="H64" s="81">
        <v>0</v>
      </c>
      <c r="I64" s="83">
        <v>7.1</v>
      </c>
      <c r="J64" s="81">
        <f t="shared" si="5"/>
        <v>7.1</v>
      </c>
    </row>
    <row r="65" spans="1:10" ht="12.95" customHeight="1">
      <c r="A65" s="98" t="s">
        <v>124</v>
      </c>
      <c r="B65" s="11" t="s">
        <v>121</v>
      </c>
      <c r="C65" s="12"/>
      <c r="D65" s="11"/>
      <c r="E65" s="10">
        <v>3613</v>
      </c>
      <c r="F65" s="10">
        <v>5171</v>
      </c>
      <c r="G65" s="13" t="s">
        <v>123</v>
      </c>
      <c r="H65" s="16">
        <v>500</v>
      </c>
      <c r="I65" s="37">
        <v>-17</v>
      </c>
      <c r="J65" s="16">
        <f t="shared" si="5"/>
        <v>483</v>
      </c>
    </row>
    <row r="66" spans="1:10" ht="12.95" customHeight="1">
      <c r="A66" s="100"/>
      <c r="B66" s="75" t="s">
        <v>122</v>
      </c>
      <c r="C66" s="76" t="s">
        <v>44</v>
      </c>
      <c r="D66" s="75"/>
      <c r="E66" s="78">
        <v>3612</v>
      </c>
      <c r="F66" s="78">
        <v>5031</v>
      </c>
      <c r="G66" s="77" t="s">
        <v>123</v>
      </c>
      <c r="H66" s="81">
        <v>0</v>
      </c>
      <c r="I66" s="83">
        <v>17</v>
      </c>
      <c r="J66" s="81">
        <f t="shared" si="5"/>
        <v>17</v>
      </c>
    </row>
    <row r="67" spans="1:10" ht="12.95" customHeight="1">
      <c r="A67" s="98" t="s">
        <v>148</v>
      </c>
      <c r="B67" s="11" t="s">
        <v>167</v>
      </c>
      <c r="C67" s="12"/>
      <c r="D67" s="11"/>
      <c r="E67" s="10">
        <v>3392</v>
      </c>
      <c r="F67" s="10">
        <v>5171</v>
      </c>
      <c r="G67" s="13" t="s">
        <v>131</v>
      </c>
      <c r="H67" s="16">
        <v>574</v>
      </c>
      <c r="I67" s="37">
        <v>-232</v>
      </c>
      <c r="J67" s="16">
        <f t="shared" si="5"/>
        <v>342</v>
      </c>
    </row>
    <row r="68" spans="1:10" ht="12.95" customHeight="1">
      <c r="A68" s="99"/>
      <c r="B68" s="11" t="s">
        <v>145</v>
      </c>
      <c r="C68" s="12"/>
      <c r="D68" s="11"/>
      <c r="E68" s="10">
        <v>6310</v>
      </c>
      <c r="F68" s="10">
        <v>5141</v>
      </c>
      <c r="G68" s="13"/>
      <c r="H68" s="16">
        <v>610</v>
      </c>
      <c r="I68" s="37">
        <v>-34.6</v>
      </c>
      <c r="J68" s="16">
        <f t="shared" si="5"/>
        <v>575.4</v>
      </c>
    </row>
    <row r="69" spans="1:10" ht="12.95" customHeight="1">
      <c r="A69" s="99"/>
      <c r="B69" s="11" t="s">
        <v>151</v>
      </c>
      <c r="C69" s="12"/>
      <c r="D69" s="11"/>
      <c r="E69" s="10">
        <v>3111</v>
      </c>
      <c r="F69" s="10">
        <v>5171</v>
      </c>
      <c r="G69" s="13" t="s">
        <v>152</v>
      </c>
      <c r="H69" s="16">
        <v>800</v>
      </c>
      <c r="I69" s="37">
        <v>-161</v>
      </c>
      <c r="J69" s="16">
        <f t="shared" si="5"/>
        <v>639</v>
      </c>
    </row>
    <row r="70" spans="1:10" ht="12.95" customHeight="1">
      <c r="A70" s="99"/>
      <c r="B70" s="11" t="s">
        <v>154</v>
      </c>
      <c r="C70" s="12"/>
      <c r="D70" s="11"/>
      <c r="E70" s="10">
        <v>3113</v>
      </c>
      <c r="F70" s="10">
        <v>5171</v>
      </c>
      <c r="G70" s="13" t="s">
        <v>153</v>
      </c>
      <c r="H70" s="16">
        <v>300</v>
      </c>
      <c r="I70" s="37">
        <v>161</v>
      </c>
      <c r="J70" s="16">
        <f t="shared" si="5"/>
        <v>461</v>
      </c>
    </row>
    <row r="71" spans="1:10" ht="12.95" customHeight="1">
      <c r="A71" s="99"/>
      <c r="B71" s="11" t="s">
        <v>160</v>
      </c>
      <c r="C71" s="12"/>
      <c r="D71" s="11"/>
      <c r="E71" s="10">
        <v>2219</v>
      </c>
      <c r="F71" s="10">
        <v>5171</v>
      </c>
      <c r="G71" s="13" t="s">
        <v>158</v>
      </c>
      <c r="H71" s="16">
        <v>1588</v>
      </c>
      <c r="I71" s="37">
        <v>-226</v>
      </c>
      <c r="J71" s="16">
        <f t="shared" si="5"/>
        <v>1362</v>
      </c>
    </row>
    <row r="72" spans="1:10" ht="12.95" customHeight="1">
      <c r="A72" s="99"/>
      <c r="B72" s="11" t="s">
        <v>161</v>
      </c>
      <c r="C72" s="12"/>
      <c r="D72" s="11"/>
      <c r="E72" s="10">
        <v>2219</v>
      </c>
      <c r="F72" s="10">
        <v>5171</v>
      </c>
      <c r="G72" s="13" t="s">
        <v>159</v>
      </c>
      <c r="H72" s="16">
        <v>3300</v>
      </c>
      <c r="I72" s="37">
        <v>226</v>
      </c>
      <c r="J72" s="16">
        <f t="shared" si="5"/>
        <v>3526</v>
      </c>
    </row>
    <row r="73" spans="1:10" ht="12.95" customHeight="1">
      <c r="A73" s="100"/>
      <c r="B73" s="11" t="s">
        <v>165</v>
      </c>
      <c r="C73" s="12"/>
      <c r="D73" s="11"/>
      <c r="E73" s="10">
        <v>3113</v>
      </c>
      <c r="F73" s="10">
        <v>5171</v>
      </c>
      <c r="G73" s="13" t="s">
        <v>162</v>
      </c>
      <c r="H73" s="16">
        <v>650</v>
      </c>
      <c r="I73" s="37">
        <v>-6</v>
      </c>
      <c r="J73" s="16">
        <f t="shared" si="5"/>
        <v>644</v>
      </c>
    </row>
    <row r="74" spans="1:10" ht="12.95" customHeight="1">
      <c r="A74" s="104" t="s">
        <v>164</v>
      </c>
      <c r="B74" s="11" t="s">
        <v>170</v>
      </c>
      <c r="C74" s="12"/>
      <c r="D74" s="11"/>
      <c r="E74" s="10">
        <v>3419</v>
      </c>
      <c r="F74" s="10">
        <v>5139</v>
      </c>
      <c r="G74" s="13"/>
      <c r="H74" s="16">
        <v>5</v>
      </c>
      <c r="I74" s="37">
        <v>-5</v>
      </c>
      <c r="J74" s="16">
        <f t="shared" si="5"/>
        <v>0</v>
      </c>
    </row>
    <row r="75" spans="1:10" ht="12.95" customHeight="1">
      <c r="A75" s="104"/>
      <c r="B75" s="11" t="s">
        <v>171</v>
      </c>
      <c r="C75" s="12"/>
      <c r="D75" s="11"/>
      <c r="E75" s="10">
        <v>3419</v>
      </c>
      <c r="F75" s="10">
        <v>5194</v>
      </c>
      <c r="G75" s="13"/>
      <c r="H75" s="16">
        <v>5</v>
      </c>
      <c r="I75" s="37">
        <v>-5</v>
      </c>
      <c r="J75" s="16">
        <f t="shared" si="5"/>
        <v>0</v>
      </c>
    </row>
    <row r="76" spans="1:10" ht="12.95" customHeight="1">
      <c r="A76" s="104"/>
      <c r="B76" s="82" t="s">
        <v>172</v>
      </c>
      <c r="C76" s="76" t="s">
        <v>44</v>
      </c>
      <c r="D76" s="75"/>
      <c r="E76" s="78">
        <v>3419</v>
      </c>
      <c r="F76" s="78">
        <v>5169</v>
      </c>
      <c r="G76" s="77" t="s">
        <v>51</v>
      </c>
      <c r="H76" s="79">
        <v>0</v>
      </c>
      <c r="I76" s="80">
        <v>67</v>
      </c>
      <c r="J76" s="79">
        <f>H76+I76</f>
        <v>67</v>
      </c>
    </row>
    <row r="77" spans="1:10" ht="12.95" customHeight="1">
      <c r="A77" s="104"/>
      <c r="B77" s="18" t="s">
        <v>175</v>
      </c>
      <c r="C77" s="12"/>
      <c r="D77" s="11"/>
      <c r="E77" s="10">
        <v>3419</v>
      </c>
      <c r="F77" s="10">
        <v>5169</v>
      </c>
      <c r="G77" s="13" t="s">
        <v>51</v>
      </c>
      <c r="H77" s="19">
        <v>67</v>
      </c>
      <c r="I77" s="15">
        <v>3.6</v>
      </c>
      <c r="J77" s="19">
        <f>H77+I77</f>
        <v>70.6</v>
      </c>
    </row>
    <row r="78" spans="1:10" ht="12.95" customHeight="1">
      <c r="A78" s="104"/>
      <c r="B78" s="82" t="s">
        <v>176</v>
      </c>
      <c r="C78" s="76" t="s">
        <v>44</v>
      </c>
      <c r="D78" s="75"/>
      <c r="E78" s="78">
        <v>3419</v>
      </c>
      <c r="F78" s="78">
        <v>5164</v>
      </c>
      <c r="G78" s="77" t="s">
        <v>51</v>
      </c>
      <c r="H78" s="79">
        <v>0</v>
      </c>
      <c r="I78" s="80">
        <v>3.4</v>
      </c>
      <c r="J78" s="79">
        <f aca="true" t="shared" si="6" ref="J78:J79">H78+I78</f>
        <v>3.4</v>
      </c>
    </row>
    <row r="79" spans="1:10" ht="12.95" customHeight="1">
      <c r="A79" s="104"/>
      <c r="B79" s="75" t="s">
        <v>177</v>
      </c>
      <c r="C79" s="76" t="s">
        <v>44</v>
      </c>
      <c r="D79" s="75"/>
      <c r="E79" s="78">
        <v>3419</v>
      </c>
      <c r="F79" s="78">
        <v>5175</v>
      </c>
      <c r="G79" s="78">
        <v>3261</v>
      </c>
      <c r="H79" s="79">
        <v>0</v>
      </c>
      <c r="I79" s="80">
        <v>3</v>
      </c>
      <c r="J79" s="79">
        <f t="shared" si="6"/>
        <v>3</v>
      </c>
    </row>
    <row r="80" spans="1:10" ht="12.95" customHeight="1">
      <c r="A80" s="27"/>
      <c r="B80" s="69"/>
      <c r="C80" s="70"/>
      <c r="D80" s="70"/>
      <c r="E80" s="116" t="s">
        <v>19</v>
      </c>
      <c r="F80" s="117"/>
      <c r="G80" s="118"/>
      <c r="H80" s="71">
        <f>SUM(H30:H79)</f>
        <v>11405.470000000001</v>
      </c>
      <c r="I80" s="71">
        <f aca="true" t="shared" si="7" ref="I80:J80">SUM(I30:I79)</f>
        <v>-206.60000000000002</v>
      </c>
      <c r="J80" s="71">
        <f t="shared" si="7"/>
        <v>11198.869999999999</v>
      </c>
    </row>
    <row r="81" spans="1:10" ht="12.95" customHeight="1">
      <c r="A81" s="67" t="s">
        <v>20</v>
      </c>
      <c r="B81" s="69"/>
      <c r="C81" s="70"/>
      <c r="D81" s="70"/>
      <c r="E81" s="72"/>
      <c r="F81" s="69"/>
      <c r="G81" s="69"/>
      <c r="H81" s="73"/>
      <c r="I81" s="73"/>
      <c r="J81" s="74"/>
    </row>
    <row r="82" spans="1:10" ht="12.95" customHeight="1">
      <c r="A82" s="93" t="s">
        <v>13</v>
      </c>
      <c r="B82" s="18" t="s">
        <v>173</v>
      </c>
      <c r="C82" s="10"/>
      <c r="D82" s="10"/>
      <c r="E82" s="10">
        <v>3419</v>
      </c>
      <c r="F82" s="10">
        <v>6119</v>
      </c>
      <c r="G82" s="13" t="s">
        <v>51</v>
      </c>
      <c r="H82" s="16">
        <v>67</v>
      </c>
      <c r="I82" s="37">
        <v>-67</v>
      </c>
      <c r="J82" s="16">
        <f>H82+I82</f>
        <v>0</v>
      </c>
    </row>
    <row r="83" spans="1:10" ht="12.95" customHeight="1">
      <c r="A83" s="93" t="s">
        <v>36</v>
      </c>
      <c r="B83" s="11" t="s">
        <v>130</v>
      </c>
      <c r="C83" s="12"/>
      <c r="D83" s="11"/>
      <c r="E83" s="10">
        <v>3639</v>
      </c>
      <c r="F83" s="10">
        <v>6121</v>
      </c>
      <c r="G83" s="13" t="s">
        <v>117</v>
      </c>
      <c r="H83" s="16">
        <v>7441</v>
      </c>
      <c r="I83" s="37">
        <v>1</v>
      </c>
      <c r="J83" s="16">
        <f>H83+I83</f>
        <v>7442</v>
      </c>
    </row>
    <row r="84" spans="1:10" ht="12.95" customHeight="1">
      <c r="A84" s="111" t="s">
        <v>37</v>
      </c>
      <c r="B84" s="11" t="s">
        <v>133</v>
      </c>
      <c r="C84" s="12"/>
      <c r="D84" s="10"/>
      <c r="E84" s="10">
        <v>3392</v>
      </c>
      <c r="F84" s="10">
        <v>6121</v>
      </c>
      <c r="G84" s="13" t="s">
        <v>132</v>
      </c>
      <c r="H84" s="16">
        <v>4200</v>
      </c>
      <c r="I84" s="37">
        <v>232</v>
      </c>
      <c r="J84" s="16">
        <f aca="true" t="shared" si="8" ref="J84:J92">H84+I84</f>
        <v>4432</v>
      </c>
    </row>
    <row r="85" spans="1:10" ht="12.95" customHeight="1">
      <c r="A85" s="111"/>
      <c r="B85" s="11" t="s">
        <v>135</v>
      </c>
      <c r="C85" s="12"/>
      <c r="D85" s="10"/>
      <c r="E85" s="10">
        <v>5311</v>
      </c>
      <c r="F85" s="10">
        <v>6121</v>
      </c>
      <c r="G85" s="13" t="s">
        <v>134</v>
      </c>
      <c r="H85" s="16">
        <v>1077</v>
      </c>
      <c r="I85" s="37">
        <v>-78</v>
      </c>
      <c r="J85" s="16">
        <f t="shared" si="8"/>
        <v>999</v>
      </c>
    </row>
    <row r="86" spans="1:10" ht="12.95" customHeight="1">
      <c r="A86" s="111"/>
      <c r="B86" s="11" t="s">
        <v>136</v>
      </c>
      <c r="C86" s="12"/>
      <c r="D86" s="10"/>
      <c r="E86" s="10">
        <v>5311</v>
      </c>
      <c r="F86" s="10">
        <v>6122</v>
      </c>
      <c r="G86" s="13" t="s">
        <v>134</v>
      </c>
      <c r="H86" s="16">
        <v>320</v>
      </c>
      <c r="I86" s="37">
        <v>78</v>
      </c>
      <c r="J86" s="16">
        <f t="shared" si="8"/>
        <v>398</v>
      </c>
    </row>
    <row r="87" spans="1:10" ht="12.95" customHeight="1">
      <c r="A87" s="111"/>
      <c r="B87" s="11" t="s">
        <v>147</v>
      </c>
      <c r="C87" s="12"/>
      <c r="D87" s="10"/>
      <c r="E87" s="10">
        <v>2212</v>
      </c>
      <c r="F87" s="10">
        <v>6121</v>
      </c>
      <c r="G87" s="13" t="s">
        <v>146</v>
      </c>
      <c r="H87" s="16">
        <v>6912</v>
      </c>
      <c r="I87" s="37">
        <v>34.6</v>
      </c>
      <c r="J87" s="16">
        <f t="shared" si="8"/>
        <v>6946.6</v>
      </c>
    </row>
    <row r="88" spans="1:10" ht="12.95" customHeight="1">
      <c r="A88" s="111"/>
      <c r="B88" s="11" t="s">
        <v>168</v>
      </c>
      <c r="C88" s="12"/>
      <c r="D88" s="10"/>
      <c r="E88" s="10">
        <v>3639</v>
      </c>
      <c r="F88" s="10">
        <v>6121</v>
      </c>
      <c r="G88" s="13" t="s">
        <v>149</v>
      </c>
      <c r="H88" s="16">
        <v>575</v>
      </c>
      <c r="I88" s="37">
        <v>-69</v>
      </c>
      <c r="J88" s="16">
        <f t="shared" si="8"/>
        <v>506</v>
      </c>
    </row>
    <row r="89" spans="1:10" ht="12.95" customHeight="1">
      <c r="A89" s="111"/>
      <c r="B89" s="11" t="s">
        <v>169</v>
      </c>
      <c r="C89" s="12"/>
      <c r="D89" s="10"/>
      <c r="E89" s="10">
        <v>2219</v>
      </c>
      <c r="F89" s="10">
        <v>6121</v>
      </c>
      <c r="G89" s="13" t="s">
        <v>150</v>
      </c>
      <c r="H89" s="16">
        <v>200</v>
      </c>
      <c r="I89" s="37">
        <v>69</v>
      </c>
      <c r="J89" s="16">
        <f t="shared" si="8"/>
        <v>269</v>
      </c>
    </row>
    <row r="90" spans="1:10" ht="12.95" customHeight="1">
      <c r="A90" s="111"/>
      <c r="B90" s="11" t="s">
        <v>157</v>
      </c>
      <c r="C90" s="12"/>
      <c r="D90" s="10"/>
      <c r="E90" s="10">
        <v>2212</v>
      </c>
      <c r="F90" s="10">
        <v>6121</v>
      </c>
      <c r="G90" s="13" t="s">
        <v>155</v>
      </c>
      <c r="H90" s="16">
        <v>1950</v>
      </c>
      <c r="I90" s="37">
        <v>-200</v>
      </c>
      <c r="J90" s="16">
        <f t="shared" si="8"/>
        <v>1750</v>
      </c>
    </row>
    <row r="91" spans="1:10" ht="12.95" customHeight="1">
      <c r="A91" s="111"/>
      <c r="B91" s="11" t="s">
        <v>174</v>
      </c>
      <c r="C91" s="12"/>
      <c r="D91" s="10"/>
      <c r="E91" s="10">
        <v>3611</v>
      </c>
      <c r="F91" s="10">
        <v>6121</v>
      </c>
      <c r="G91" s="13" t="s">
        <v>156</v>
      </c>
      <c r="H91" s="16">
        <v>750</v>
      </c>
      <c r="I91" s="37">
        <v>200</v>
      </c>
      <c r="J91" s="16">
        <f t="shared" si="8"/>
        <v>950</v>
      </c>
    </row>
    <row r="92" spans="1:10" ht="12.95" customHeight="1">
      <c r="A92" s="111"/>
      <c r="B92" s="11" t="s">
        <v>166</v>
      </c>
      <c r="C92" s="12"/>
      <c r="D92" s="10"/>
      <c r="E92" s="10">
        <v>3113</v>
      </c>
      <c r="F92" s="10">
        <v>6121</v>
      </c>
      <c r="G92" s="13" t="s">
        <v>163</v>
      </c>
      <c r="H92" s="16">
        <v>30</v>
      </c>
      <c r="I92" s="37">
        <v>6</v>
      </c>
      <c r="J92" s="16">
        <f t="shared" si="8"/>
        <v>36</v>
      </c>
    </row>
    <row r="93" spans="1:10" ht="12.95" customHeight="1">
      <c r="A93" s="29"/>
      <c r="B93" s="28"/>
      <c r="C93" s="29"/>
      <c r="D93" s="29"/>
      <c r="E93" s="115" t="s">
        <v>21</v>
      </c>
      <c r="F93" s="115"/>
      <c r="G93" s="115"/>
      <c r="H93" s="65">
        <f>SUM(H82:H92)</f>
        <v>23522</v>
      </c>
      <c r="I93" s="65">
        <f>SUM(I82:I92)</f>
        <v>206.6</v>
      </c>
      <c r="J93" s="65">
        <f>SUM(J82:J92)</f>
        <v>23728.6</v>
      </c>
    </row>
    <row r="94" spans="1:10" ht="12.95" customHeight="1">
      <c r="A94" s="25" t="s">
        <v>32</v>
      </c>
      <c r="B94" s="28"/>
      <c r="C94" s="29"/>
      <c r="D94" s="29"/>
      <c r="E94" s="57"/>
      <c r="F94" s="57"/>
      <c r="G94" s="57"/>
      <c r="H94" s="60"/>
      <c r="I94" s="61"/>
      <c r="J94" s="65"/>
    </row>
    <row r="95" spans="1:10" ht="12.95" customHeight="1">
      <c r="A95" s="63"/>
      <c r="B95" s="11"/>
      <c r="C95" s="10"/>
      <c r="D95" s="10"/>
      <c r="E95" s="64"/>
      <c r="F95" s="64"/>
      <c r="G95" s="64"/>
      <c r="H95" s="15"/>
      <c r="I95" s="15">
        <v>0</v>
      </c>
      <c r="J95" s="65"/>
    </row>
    <row r="96" spans="1:10" ht="12.75" customHeight="1">
      <c r="A96" s="29"/>
      <c r="B96" s="28"/>
      <c r="C96" s="29"/>
      <c r="D96" s="29"/>
      <c r="E96" s="112" t="s">
        <v>33</v>
      </c>
      <c r="F96" s="113"/>
      <c r="G96" s="114"/>
      <c r="H96" s="58"/>
      <c r="I96" s="62">
        <f>SUM(I95:I95)</f>
        <v>0</v>
      </c>
      <c r="J96" s="26"/>
    </row>
    <row r="97" spans="1:10" ht="12.95" customHeight="1">
      <c r="A97" s="29"/>
      <c r="B97" s="28"/>
      <c r="C97" s="29"/>
      <c r="D97" s="29"/>
      <c r="E97" s="41"/>
      <c r="F97" s="41"/>
      <c r="G97" s="42"/>
      <c r="H97" s="58"/>
      <c r="I97" s="59"/>
      <c r="J97" s="26"/>
    </row>
    <row r="98" spans="2:10" ht="12.95" customHeight="1">
      <c r="B98" s="43" t="s">
        <v>31</v>
      </c>
      <c r="C98" s="33"/>
      <c r="D98" s="33"/>
      <c r="E98" s="108" t="s">
        <v>14</v>
      </c>
      <c r="F98" s="109"/>
      <c r="G98" s="109"/>
      <c r="H98" s="110"/>
      <c r="I98" s="40">
        <f>I25</f>
        <v>4592.15</v>
      </c>
      <c r="J98" s="40"/>
    </row>
    <row r="99" spans="2:10" ht="12.95" customHeight="1">
      <c r="B99" s="32"/>
      <c r="C99" s="33"/>
      <c r="D99" s="33"/>
      <c r="E99" s="108" t="s">
        <v>22</v>
      </c>
      <c r="F99" s="109"/>
      <c r="G99" s="109"/>
      <c r="H99" s="110"/>
      <c r="I99" s="40">
        <f>I80+I26</f>
        <v>4070.5499999999997</v>
      </c>
      <c r="J99" s="17"/>
    </row>
    <row r="100" spans="2:10" ht="12.95" customHeight="1">
      <c r="B100" s="32"/>
      <c r="C100" s="33"/>
      <c r="D100" s="33"/>
      <c r="E100" s="108" t="s">
        <v>23</v>
      </c>
      <c r="F100" s="109"/>
      <c r="G100" s="109"/>
      <c r="H100" s="110"/>
      <c r="I100" s="40">
        <f>I93+I27</f>
        <v>521.6</v>
      </c>
      <c r="J100" s="39"/>
    </row>
    <row r="101" spans="2:10" ht="12.95" customHeight="1">
      <c r="B101" s="32"/>
      <c r="C101" s="33"/>
      <c r="D101" s="33"/>
      <c r="E101" s="108" t="s">
        <v>24</v>
      </c>
      <c r="F101" s="109"/>
      <c r="G101" s="109"/>
      <c r="H101" s="110"/>
      <c r="I101" s="40">
        <f>I99+I100</f>
        <v>4592.15</v>
      </c>
      <c r="J101" s="39"/>
    </row>
    <row r="102" spans="2:10" ht="12.95" customHeight="1">
      <c r="B102" s="32"/>
      <c r="C102" s="33"/>
      <c r="D102" s="33"/>
      <c r="E102" s="105" t="s">
        <v>25</v>
      </c>
      <c r="F102" s="106"/>
      <c r="G102" s="106"/>
      <c r="H102" s="107"/>
      <c r="I102" s="40">
        <f>I98-I101</f>
        <v>0</v>
      </c>
      <c r="J102" s="39"/>
    </row>
    <row r="103" spans="2:10" ht="12.95" customHeight="1">
      <c r="B103" s="32"/>
      <c r="C103" s="33"/>
      <c r="D103" s="33"/>
      <c r="E103" s="105" t="s">
        <v>26</v>
      </c>
      <c r="F103" s="106"/>
      <c r="G103" s="106"/>
      <c r="H103" s="107"/>
      <c r="I103" s="40">
        <f>I96</f>
        <v>0</v>
      </c>
      <c r="J103" s="39"/>
    </row>
    <row r="104" spans="5:10" ht="12.95" customHeight="1">
      <c r="E104" s="51" t="s">
        <v>27</v>
      </c>
      <c r="G104" s="32"/>
      <c r="H104" s="52">
        <v>43971</v>
      </c>
      <c r="J104" s="52">
        <v>44006</v>
      </c>
    </row>
    <row r="105" spans="2:10" ht="12.95" customHeight="1">
      <c r="B105" s="43" t="s">
        <v>34</v>
      </c>
      <c r="C105" s="33"/>
      <c r="D105" s="33"/>
      <c r="E105" s="53" t="s">
        <v>28</v>
      </c>
      <c r="F105" s="44"/>
      <c r="G105" s="45"/>
      <c r="H105" s="54">
        <v>504220.67</v>
      </c>
      <c r="I105" s="37">
        <f>I98</f>
        <v>4592.15</v>
      </c>
      <c r="J105" s="40">
        <f>H105+I105</f>
        <v>508812.82</v>
      </c>
    </row>
    <row r="106" spans="2:10" ht="12.95" customHeight="1">
      <c r="B106" s="32"/>
      <c r="C106" s="33"/>
      <c r="D106" s="33"/>
      <c r="E106" s="46" t="s">
        <v>22</v>
      </c>
      <c r="F106" s="47"/>
      <c r="G106" s="38"/>
      <c r="H106" s="55">
        <v>381282.64</v>
      </c>
      <c r="I106" s="37">
        <f>I80+I26</f>
        <v>4070.5499999999997</v>
      </c>
      <c r="J106" s="39">
        <f>H106+I106</f>
        <v>385353.19</v>
      </c>
    </row>
    <row r="107" spans="2:10" ht="12.95" customHeight="1">
      <c r="B107" s="32"/>
      <c r="C107" s="33"/>
      <c r="D107" s="33"/>
      <c r="E107" s="27" t="s">
        <v>23</v>
      </c>
      <c r="F107" s="32"/>
      <c r="G107" s="48"/>
      <c r="H107" s="55">
        <v>122938.03</v>
      </c>
      <c r="I107" s="37">
        <f>I93+I27</f>
        <v>521.6</v>
      </c>
      <c r="J107" s="39">
        <f>H107+I107</f>
        <v>123459.63</v>
      </c>
    </row>
    <row r="108" spans="2:10" ht="12.95" customHeight="1">
      <c r="B108" s="52" t="s">
        <v>42</v>
      </c>
      <c r="E108" s="49" t="s">
        <v>29</v>
      </c>
      <c r="F108" s="47"/>
      <c r="G108" s="38"/>
      <c r="H108" s="40">
        <f>H106+H107</f>
        <v>504220.67000000004</v>
      </c>
      <c r="I108" s="37">
        <f>SUM(I106:I107)</f>
        <v>4592.15</v>
      </c>
      <c r="J108" s="40">
        <f>SUM(J106:J107)</f>
        <v>508812.82</v>
      </c>
    </row>
    <row r="109" spans="5:10" ht="12.95" customHeight="1">
      <c r="E109" s="27" t="s">
        <v>17</v>
      </c>
      <c r="F109" s="32"/>
      <c r="G109" s="48"/>
      <c r="H109" s="39">
        <f>H105-H108</f>
        <v>0</v>
      </c>
      <c r="I109" s="40">
        <f>I105-I108</f>
        <v>0</v>
      </c>
      <c r="J109" s="39">
        <f>J105-J108</f>
        <v>0</v>
      </c>
    </row>
    <row r="110" spans="5:10" ht="12.95" customHeight="1">
      <c r="E110" s="49" t="s">
        <v>30</v>
      </c>
      <c r="F110" s="47"/>
      <c r="G110" s="38"/>
      <c r="H110" s="56">
        <v>0</v>
      </c>
      <c r="I110" s="40">
        <f>I103</f>
        <v>0</v>
      </c>
      <c r="J110" s="40">
        <f>H110+I110</f>
        <v>0</v>
      </c>
    </row>
    <row r="111" ht="12.95" customHeight="1"/>
    <row r="112" ht="12.95" customHeight="1"/>
  </sheetData>
  <mergeCells count="39">
    <mergeCell ref="E28:G28"/>
    <mergeCell ref="F2:F3"/>
    <mergeCell ref="A15:A16"/>
    <mergeCell ref="A40:A41"/>
    <mergeCell ref="H1:J1"/>
    <mergeCell ref="B2:B3"/>
    <mergeCell ref="E2:E3"/>
    <mergeCell ref="E27:G27"/>
    <mergeCell ref="A5:A9"/>
    <mergeCell ref="G2:G3"/>
    <mergeCell ref="E25:G25"/>
    <mergeCell ref="E26:G26"/>
    <mergeCell ref="A23:A24"/>
    <mergeCell ref="A17:A18"/>
    <mergeCell ref="A30:A31"/>
    <mergeCell ref="A32:A33"/>
    <mergeCell ref="A67:A73"/>
    <mergeCell ref="E103:H103"/>
    <mergeCell ref="E98:H98"/>
    <mergeCell ref="E99:H99"/>
    <mergeCell ref="E100:H100"/>
    <mergeCell ref="E101:H101"/>
    <mergeCell ref="E102:H102"/>
    <mergeCell ref="A84:A92"/>
    <mergeCell ref="E96:G96"/>
    <mergeCell ref="E93:G93"/>
    <mergeCell ref="E80:G80"/>
    <mergeCell ref="A74:A79"/>
    <mergeCell ref="A19:A22"/>
    <mergeCell ref="A52:A58"/>
    <mergeCell ref="A59:A62"/>
    <mergeCell ref="A63:A64"/>
    <mergeCell ref="A65:A66"/>
    <mergeCell ref="A44:A45"/>
    <mergeCell ref="A34:A39"/>
    <mergeCell ref="A46:A47"/>
    <mergeCell ref="A42:A43"/>
    <mergeCell ref="A48:A49"/>
    <mergeCell ref="A50:A51"/>
  </mergeCells>
  <conditionalFormatting sqref="C25:D27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106">
    <cfRule type="expression" priority="22" dxfId="2" stopIfTrue="1">
      <formula>$J106="Z"</formula>
    </cfRule>
    <cfRule type="expression" priority="23" dxfId="1" stopIfTrue="1">
      <formula>$J106="T"</formula>
    </cfRule>
    <cfRule type="expression" priority="24" dxfId="0" stopIfTrue="1">
      <formula>$J106="Y"</formula>
    </cfRule>
  </conditionalFormatting>
  <conditionalFormatting sqref="H107">
    <cfRule type="expression" priority="19" dxfId="2" stopIfTrue="1">
      <formula>$J107="Z"</formula>
    </cfRule>
    <cfRule type="expression" priority="20" dxfId="1" stopIfTrue="1">
      <formula>$J107="T"</formula>
    </cfRule>
    <cfRule type="expression" priority="21" dxfId="0" stopIfTrue="1">
      <formula>$J107="Y"</formula>
    </cfRule>
  </conditionalFormatting>
  <conditionalFormatting sqref="H179">
    <cfRule type="expression" priority="16" dxfId="2" stopIfTrue="1">
      <formula>$J179="Z"</formula>
    </cfRule>
    <cfRule type="expression" priority="17" dxfId="1" stopIfTrue="1">
      <formula>$J179="T"</formula>
    </cfRule>
    <cfRule type="expression" priority="18" dxfId="0" stopIfTrue="1">
      <formula>$J179="Y"</formula>
    </cfRule>
  </conditionalFormatting>
  <conditionalFormatting sqref="H180">
    <cfRule type="expression" priority="13" dxfId="2" stopIfTrue="1">
      <formula>$J180="Z"</formula>
    </cfRule>
    <cfRule type="expression" priority="14" dxfId="1" stopIfTrue="1">
      <formula>$J180="T"</formula>
    </cfRule>
    <cfRule type="expression" priority="15" dxfId="0" stopIfTrue="1">
      <formula>$J180="Y"</formula>
    </cfRule>
  </conditionalFormatting>
  <conditionalFormatting sqref="H181">
    <cfRule type="expression" priority="10" dxfId="2" stopIfTrue="1">
      <formula>$J181="Z"</formula>
    </cfRule>
    <cfRule type="expression" priority="11" dxfId="1" stopIfTrue="1">
      <formula>$J181="T"</formula>
    </cfRule>
    <cfRule type="expression" priority="12" dxfId="0" stopIfTrue="1">
      <formula>$J181="Y"</formula>
    </cfRule>
  </conditionalFormatting>
  <conditionalFormatting sqref="H105">
    <cfRule type="expression" priority="7" dxfId="2" stopIfTrue="1">
      <formula>$J105="Z"</formula>
    </cfRule>
    <cfRule type="expression" priority="8" dxfId="1" stopIfTrue="1">
      <formula>$J105="T"</formula>
    </cfRule>
    <cfRule type="expression" priority="9" dxfId="0" stopIfTrue="1">
      <formula>$J105="Y"</formula>
    </cfRule>
  </conditionalFormatting>
  <conditionalFormatting sqref="H106">
    <cfRule type="expression" priority="4" dxfId="2" stopIfTrue="1">
      <formula>$J106="Z"</formula>
    </cfRule>
    <cfRule type="expression" priority="5" dxfId="1" stopIfTrue="1">
      <formula>$J106="T"</formula>
    </cfRule>
    <cfRule type="expression" priority="6" dxfId="0" stopIfTrue="1">
      <formula>$J106="Y"</formula>
    </cfRule>
  </conditionalFormatting>
  <conditionalFormatting sqref="H107">
    <cfRule type="expression" priority="1" dxfId="2" stopIfTrue="1">
      <formula>$J107="Z"</formula>
    </cfRule>
    <cfRule type="expression" priority="2" dxfId="1" stopIfTrue="1">
      <formula>$J107="T"</formula>
    </cfRule>
    <cfRule type="expression" priority="3" dxfId="0" stopIfTrue="1">
      <formula>$J107="Y"</formula>
    </cfRule>
  </conditionalFormatting>
  <conditionalFormatting sqref="B1:B2">
    <cfRule type="expression" priority="46" dxfId="2" stopIfTrue="1">
      <formula>#REF!="Z"</formula>
    </cfRule>
    <cfRule type="expression" priority="47" dxfId="1" stopIfTrue="1">
      <formula>#REF!="T"</formula>
    </cfRule>
    <cfRule type="expression" priority="48" dxfId="0" stopIfTrue="1">
      <formula>#REF!="Y"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B26" sqref="B26:J29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0" customWidth="1"/>
    <col min="4" max="4" width="10.00390625" style="50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181</v>
      </c>
      <c r="B1" s="2"/>
      <c r="C1" s="3"/>
      <c r="D1" s="3"/>
      <c r="H1" s="122" t="s">
        <v>40</v>
      </c>
      <c r="I1" s="122"/>
      <c r="J1" s="122"/>
    </row>
    <row r="2" spans="1:10" s="2" customFormat="1" ht="15">
      <c r="A2" s="5" t="s">
        <v>0</v>
      </c>
      <c r="B2" s="120" t="s">
        <v>1</v>
      </c>
      <c r="C2" s="5"/>
      <c r="D2" s="5" t="s">
        <v>2</v>
      </c>
      <c r="E2" s="120" t="s">
        <v>3</v>
      </c>
      <c r="F2" s="120" t="s">
        <v>4</v>
      </c>
      <c r="G2" s="120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1"/>
      <c r="C3" s="6"/>
      <c r="D3" s="6" t="s">
        <v>10</v>
      </c>
      <c r="E3" s="121"/>
      <c r="F3" s="121"/>
      <c r="G3" s="121"/>
      <c r="H3" s="6" t="s">
        <v>11</v>
      </c>
      <c r="I3" s="6" t="s">
        <v>41</v>
      </c>
      <c r="J3" s="6" t="s">
        <v>11</v>
      </c>
    </row>
    <row r="4" spans="1:4" ht="12.95" customHeight="1">
      <c r="A4" s="7" t="s">
        <v>12</v>
      </c>
      <c r="B4" s="8"/>
      <c r="C4" s="9"/>
      <c r="D4" s="4"/>
    </row>
    <row r="5" spans="1:10" ht="12.75" customHeight="1">
      <c r="A5" s="95" t="s">
        <v>13</v>
      </c>
      <c r="B5" s="11"/>
      <c r="C5" s="10"/>
      <c r="D5" s="13"/>
      <c r="E5" s="10"/>
      <c r="F5" s="10"/>
      <c r="G5" s="13"/>
      <c r="H5" s="19">
        <v>0</v>
      </c>
      <c r="I5" s="15">
        <v>0</v>
      </c>
      <c r="J5" s="16">
        <f aca="true" t="shared" si="0" ref="J5">H5+I5</f>
        <v>0</v>
      </c>
    </row>
    <row r="6" spans="1:10" s="23" customFormat="1" ht="12.75" customHeight="1">
      <c r="A6" s="20"/>
      <c r="B6" s="21"/>
      <c r="C6" s="22"/>
      <c r="D6" s="22"/>
      <c r="E6" s="123" t="s">
        <v>14</v>
      </c>
      <c r="F6" s="123"/>
      <c r="G6" s="123"/>
      <c r="H6" s="14"/>
      <c r="I6" s="94"/>
      <c r="J6" s="14"/>
    </row>
    <row r="7" spans="1:10" s="23" customFormat="1" ht="12.75" customHeight="1">
      <c r="A7" s="20"/>
      <c r="B7" s="24" t="s">
        <v>35</v>
      </c>
      <c r="C7" s="22"/>
      <c r="D7" s="22"/>
      <c r="E7" s="124" t="s">
        <v>15</v>
      </c>
      <c r="F7" s="124"/>
      <c r="G7" s="124"/>
      <c r="H7" s="14"/>
      <c r="I7" s="94"/>
      <c r="J7" s="14"/>
    </row>
    <row r="8" spans="1:10" s="23" customFormat="1" ht="12.75" customHeight="1">
      <c r="A8" s="20"/>
      <c r="B8" s="25"/>
      <c r="C8" s="22"/>
      <c r="D8" s="22"/>
      <c r="E8" s="119" t="s">
        <v>16</v>
      </c>
      <c r="F8" s="119"/>
      <c r="G8" s="119"/>
      <c r="H8" s="26"/>
      <c r="I8" s="66"/>
      <c r="J8" s="26"/>
    </row>
    <row r="9" spans="1:10" ht="12.95" customHeight="1">
      <c r="A9" s="27"/>
      <c r="B9" s="28"/>
      <c r="C9" s="29"/>
      <c r="D9" s="29"/>
      <c r="E9" s="119" t="s">
        <v>17</v>
      </c>
      <c r="F9" s="119"/>
      <c r="G9" s="119"/>
      <c r="H9" s="30">
        <f>H6-H7-H8</f>
        <v>0</v>
      </c>
      <c r="I9" s="30">
        <f>I6-I7-I8</f>
        <v>0</v>
      </c>
      <c r="J9" s="30">
        <f>J6-J7-J8</f>
        <v>0</v>
      </c>
    </row>
    <row r="10" spans="1:10" ht="12.95" customHeight="1">
      <c r="A10" s="31" t="s">
        <v>18</v>
      </c>
      <c r="B10" s="32"/>
      <c r="C10" s="33"/>
      <c r="D10" s="33"/>
      <c r="E10" s="34"/>
      <c r="F10" s="32"/>
      <c r="G10" s="32"/>
      <c r="H10" s="35"/>
      <c r="I10" s="35"/>
      <c r="J10" s="36"/>
    </row>
    <row r="11" spans="1:10" ht="12.95" customHeight="1">
      <c r="A11" s="104" t="s">
        <v>13</v>
      </c>
      <c r="B11" s="11" t="s">
        <v>182</v>
      </c>
      <c r="C11" s="12"/>
      <c r="D11" s="11"/>
      <c r="E11" s="10">
        <v>5311</v>
      </c>
      <c r="F11" s="10">
        <v>5139</v>
      </c>
      <c r="G11" s="13" t="s">
        <v>134</v>
      </c>
      <c r="H11" s="16">
        <v>52</v>
      </c>
      <c r="I11" s="37">
        <v>15.5</v>
      </c>
      <c r="J11" s="16">
        <f aca="true" t="shared" si="1" ref="J11:J23">H11+I11</f>
        <v>67.5</v>
      </c>
    </row>
    <row r="12" spans="1:10" ht="12.95" customHeight="1">
      <c r="A12" s="104"/>
      <c r="B12" s="11" t="s">
        <v>184</v>
      </c>
      <c r="C12" s="12"/>
      <c r="D12" s="11"/>
      <c r="E12" s="10">
        <v>2219</v>
      </c>
      <c r="F12" s="10">
        <v>5171</v>
      </c>
      <c r="G12" s="13" t="s">
        <v>158</v>
      </c>
      <c r="H12" s="16">
        <v>1362</v>
      </c>
      <c r="I12" s="37">
        <v>-1000</v>
      </c>
      <c r="J12" s="16">
        <f t="shared" si="1"/>
        <v>362</v>
      </c>
    </row>
    <row r="13" spans="1:10" ht="12.95" customHeight="1">
      <c r="A13" s="104" t="s">
        <v>36</v>
      </c>
      <c r="B13" s="11" t="s">
        <v>195</v>
      </c>
      <c r="C13" s="12"/>
      <c r="D13" s="11">
        <v>104113013</v>
      </c>
      <c r="E13" s="10">
        <v>3612</v>
      </c>
      <c r="F13" s="10">
        <v>5164</v>
      </c>
      <c r="G13" s="13" t="s">
        <v>61</v>
      </c>
      <c r="H13" s="16">
        <v>50</v>
      </c>
      <c r="I13" s="37">
        <v>-50</v>
      </c>
      <c r="J13" s="16">
        <f t="shared" si="1"/>
        <v>0</v>
      </c>
    </row>
    <row r="14" spans="1:10" ht="12.95" customHeight="1">
      <c r="A14" s="104"/>
      <c r="B14" s="11" t="s">
        <v>191</v>
      </c>
      <c r="C14" s="12"/>
      <c r="D14" s="11">
        <v>104113013</v>
      </c>
      <c r="E14" s="10">
        <v>4359</v>
      </c>
      <c r="F14" s="10">
        <v>5194</v>
      </c>
      <c r="G14" s="13" t="s">
        <v>61</v>
      </c>
      <c r="H14" s="16">
        <v>6</v>
      </c>
      <c r="I14" s="37">
        <v>-6</v>
      </c>
      <c r="J14" s="16">
        <f t="shared" si="1"/>
        <v>0</v>
      </c>
    </row>
    <row r="15" spans="1:10" ht="12.95" customHeight="1">
      <c r="A15" s="104"/>
      <c r="B15" s="11" t="s">
        <v>192</v>
      </c>
      <c r="C15" s="12"/>
      <c r="D15" s="11">
        <v>104113013</v>
      </c>
      <c r="E15" s="10">
        <v>4359</v>
      </c>
      <c r="F15" s="10">
        <v>5175</v>
      </c>
      <c r="G15" s="13" t="s">
        <v>61</v>
      </c>
      <c r="H15" s="16">
        <v>20</v>
      </c>
      <c r="I15" s="37">
        <v>-15</v>
      </c>
      <c r="J15" s="16">
        <f t="shared" si="1"/>
        <v>5</v>
      </c>
    </row>
    <row r="16" spans="1:10" ht="12.95" customHeight="1">
      <c r="A16" s="104"/>
      <c r="B16" s="11" t="s">
        <v>193</v>
      </c>
      <c r="C16" s="12"/>
      <c r="D16" s="11">
        <v>104113013</v>
      </c>
      <c r="E16" s="10">
        <v>4359</v>
      </c>
      <c r="F16" s="10">
        <v>5173</v>
      </c>
      <c r="G16" s="13" t="s">
        <v>61</v>
      </c>
      <c r="H16" s="16">
        <v>25</v>
      </c>
      <c r="I16" s="37">
        <v>-15</v>
      </c>
      <c r="J16" s="16">
        <f t="shared" si="1"/>
        <v>10</v>
      </c>
    </row>
    <row r="17" spans="1:10" ht="12.95" customHeight="1">
      <c r="A17" s="104"/>
      <c r="B17" s="11" t="s">
        <v>194</v>
      </c>
      <c r="C17" s="12"/>
      <c r="D17" s="11">
        <v>104113013</v>
      </c>
      <c r="E17" s="10">
        <v>4359</v>
      </c>
      <c r="F17" s="10">
        <v>5172</v>
      </c>
      <c r="G17" s="13" t="s">
        <v>61</v>
      </c>
      <c r="H17" s="16">
        <v>30</v>
      </c>
      <c r="I17" s="37">
        <v>-21</v>
      </c>
      <c r="J17" s="16">
        <f t="shared" si="1"/>
        <v>9</v>
      </c>
    </row>
    <row r="18" spans="1:10" ht="12.95" customHeight="1">
      <c r="A18" s="104"/>
      <c r="B18" s="11" t="s">
        <v>189</v>
      </c>
      <c r="C18" s="12"/>
      <c r="D18" s="11">
        <v>104113013</v>
      </c>
      <c r="E18" s="10">
        <v>4359</v>
      </c>
      <c r="F18" s="10">
        <v>5164</v>
      </c>
      <c r="G18" s="13" t="s">
        <v>61</v>
      </c>
      <c r="H18" s="16">
        <v>4</v>
      </c>
      <c r="I18" s="37">
        <v>-4</v>
      </c>
      <c r="J18" s="16">
        <f t="shared" si="1"/>
        <v>0</v>
      </c>
    </row>
    <row r="19" spans="1:10" ht="12.95" customHeight="1">
      <c r="A19" s="104"/>
      <c r="B19" s="11" t="s">
        <v>196</v>
      </c>
      <c r="C19" s="12"/>
      <c r="D19" s="11">
        <v>104113013</v>
      </c>
      <c r="E19" s="10">
        <v>4359</v>
      </c>
      <c r="F19" s="10">
        <v>5137</v>
      </c>
      <c r="G19" s="13" t="s">
        <v>61</v>
      </c>
      <c r="H19" s="16">
        <v>80</v>
      </c>
      <c r="I19" s="37">
        <v>-39</v>
      </c>
      <c r="J19" s="16">
        <f t="shared" si="1"/>
        <v>41</v>
      </c>
    </row>
    <row r="20" spans="1:10" ht="12.95" customHeight="1">
      <c r="A20" s="104"/>
      <c r="B20" s="11" t="s">
        <v>190</v>
      </c>
      <c r="C20" s="12"/>
      <c r="D20" s="11">
        <v>104113013</v>
      </c>
      <c r="E20" s="10">
        <v>3612</v>
      </c>
      <c r="F20" s="10">
        <v>5171</v>
      </c>
      <c r="G20" s="13" t="s">
        <v>61</v>
      </c>
      <c r="H20" s="16">
        <v>300</v>
      </c>
      <c r="I20" s="37">
        <v>150</v>
      </c>
      <c r="J20" s="16">
        <f t="shared" si="1"/>
        <v>450</v>
      </c>
    </row>
    <row r="21" spans="1:10" ht="12.95" customHeight="1">
      <c r="A21" s="104"/>
      <c r="B21" s="11" t="s">
        <v>197</v>
      </c>
      <c r="C21" s="12"/>
      <c r="D21" s="11">
        <v>104113013</v>
      </c>
      <c r="E21" s="10">
        <v>4359</v>
      </c>
      <c r="F21" s="10">
        <v>5167</v>
      </c>
      <c r="G21" s="13" t="s">
        <v>61</v>
      </c>
      <c r="H21" s="16">
        <v>20</v>
      </c>
      <c r="I21" s="37">
        <v>-10</v>
      </c>
      <c r="J21" s="16">
        <f t="shared" si="1"/>
        <v>10</v>
      </c>
    </row>
    <row r="22" spans="1:10" ht="12.95" customHeight="1">
      <c r="A22" s="104"/>
      <c r="B22" s="11" t="s">
        <v>198</v>
      </c>
      <c r="C22" s="12"/>
      <c r="D22" s="11">
        <v>104113013</v>
      </c>
      <c r="E22" s="10">
        <v>4359</v>
      </c>
      <c r="F22" s="10">
        <v>5139</v>
      </c>
      <c r="G22" s="13" t="s">
        <v>61</v>
      </c>
      <c r="H22" s="16">
        <v>15</v>
      </c>
      <c r="I22" s="37">
        <v>-10</v>
      </c>
      <c r="J22" s="16">
        <f t="shared" si="1"/>
        <v>5</v>
      </c>
    </row>
    <row r="23" spans="1:10" ht="12.95" customHeight="1">
      <c r="A23" s="104"/>
      <c r="B23" s="11" t="s">
        <v>199</v>
      </c>
      <c r="C23" s="12"/>
      <c r="D23" s="11">
        <v>104113013</v>
      </c>
      <c r="E23" s="10">
        <v>4359</v>
      </c>
      <c r="F23" s="10">
        <v>5169</v>
      </c>
      <c r="G23" s="13" t="s">
        <v>61</v>
      </c>
      <c r="H23" s="16">
        <v>70</v>
      </c>
      <c r="I23" s="37">
        <v>20</v>
      </c>
      <c r="J23" s="16">
        <f t="shared" si="1"/>
        <v>90</v>
      </c>
    </row>
    <row r="24" spans="1:10" ht="12.95" customHeight="1">
      <c r="A24" s="27"/>
      <c r="B24" s="69"/>
      <c r="C24" s="70"/>
      <c r="D24" s="70"/>
      <c r="E24" s="116" t="s">
        <v>19</v>
      </c>
      <c r="F24" s="117"/>
      <c r="G24" s="118"/>
      <c r="H24" s="71">
        <f>SUM(H11:H23)</f>
        <v>2034</v>
      </c>
      <c r="I24" s="71">
        <f>SUM(I11:I23)</f>
        <v>-984.5</v>
      </c>
      <c r="J24" s="71">
        <f>SUM(J11:J23)</f>
        <v>1049.5</v>
      </c>
    </row>
    <row r="25" spans="1:10" ht="12.95" customHeight="1">
      <c r="A25" s="67" t="s">
        <v>20</v>
      </c>
      <c r="B25" s="69"/>
      <c r="C25" s="70"/>
      <c r="D25" s="70"/>
      <c r="E25" s="72"/>
      <c r="F25" s="69"/>
      <c r="G25" s="69"/>
      <c r="H25" s="73"/>
      <c r="I25" s="73"/>
      <c r="J25" s="74"/>
    </row>
    <row r="26" spans="1:10" ht="12.95" customHeight="1">
      <c r="A26" s="101" t="s">
        <v>13</v>
      </c>
      <c r="B26" s="11" t="s">
        <v>183</v>
      </c>
      <c r="C26" s="10"/>
      <c r="D26" s="10"/>
      <c r="E26" s="10">
        <v>5311</v>
      </c>
      <c r="F26" s="10">
        <v>6121</v>
      </c>
      <c r="G26" s="10">
        <v>9319</v>
      </c>
      <c r="H26" s="16">
        <v>999</v>
      </c>
      <c r="I26" s="37">
        <v>-15.5</v>
      </c>
      <c r="J26" s="16">
        <f>H26+I26</f>
        <v>983.5</v>
      </c>
    </row>
    <row r="27" spans="1:10" ht="12.95" customHeight="1">
      <c r="A27" s="102"/>
      <c r="B27" s="11" t="s">
        <v>186</v>
      </c>
      <c r="C27" s="10"/>
      <c r="D27" s="10"/>
      <c r="E27" s="10">
        <v>2221</v>
      </c>
      <c r="F27" s="10">
        <v>6121</v>
      </c>
      <c r="G27" s="10">
        <v>7209</v>
      </c>
      <c r="H27" s="16">
        <v>12489</v>
      </c>
      <c r="I27" s="37">
        <v>-770</v>
      </c>
      <c r="J27" s="16">
        <f>H27+I27</f>
        <v>11719</v>
      </c>
    </row>
    <row r="28" spans="1:10" ht="12.95" customHeight="1">
      <c r="A28" s="102"/>
      <c r="B28" s="75" t="s">
        <v>187</v>
      </c>
      <c r="C28" s="76" t="s">
        <v>44</v>
      </c>
      <c r="D28" s="78"/>
      <c r="E28" s="78">
        <v>3419</v>
      </c>
      <c r="F28" s="78">
        <v>6322</v>
      </c>
      <c r="G28" s="77" t="s">
        <v>69</v>
      </c>
      <c r="H28" s="81">
        <v>0</v>
      </c>
      <c r="I28" s="83">
        <v>1500</v>
      </c>
      <c r="J28" s="81">
        <f aca="true" t="shared" si="2" ref="J28:J29">H28+I28</f>
        <v>1500</v>
      </c>
    </row>
    <row r="29" spans="1:10" ht="12.95" customHeight="1">
      <c r="A29" s="103"/>
      <c r="B29" s="75" t="s">
        <v>188</v>
      </c>
      <c r="C29" s="76" t="s">
        <v>44</v>
      </c>
      <c r="D29" s="78"/>
      <c r="E29" s="78">
        <v>3419</v>
      </c>
      <c r="F29" s="78">
        <v>6322</v>
      </c>
      <c r="G29" s="77" t="s">
        <v>185</v>
      </c>
      <c r="H29" s="81">
        <v>0</v>
      </c>
      <c r="I29" s="83">
        <v>270</v>
      </c>
      <c r="J29" s="81">
        <f t="shared" si="2"/>
        <v>270</v>
      </c>
    </row>
    <row r="30" spans="1:10" ht="12.95" customHeight="1">
      <c r="A30" s="29"/>
      <c r="B30" s="28"/>
      <c r="C30" s="29"/>
      <c r="D30" s="29"/>
      <c r="E30" s="115" t="s">
        <v>21</v>
      </c>
      <c r="F30" s="115"/>
      <c r="G30" s="115"/>
      <c r="H30" s="65">
        <f>SUM(H26:H29)</f>
        <v>13488</v>
      </c>
      <c r="I30" s="65">
        <f aca="true" t="shared" si="3" ref="I30:J30">SUM(I26:I29)</f>
        <v>984.5</v>
      </c>
      <c r="J30" s="65">
        <f t="shared" si="3"/>
        <v>14472.5</v>
      </c>
    </row>
    <row r="31" spans="1:10" ht="12.95" customHeight="1">
      <c r="A31" s="29"/>
      <c r="B31" s="28"/>
      <c r="C31" s="29"/>
      <c r="D31" s="29"/>
      <c r="E31" s="41"/>
      <c r="F31" s="41"/>
      <c r="G31" s="42"/>
      <c r="H31" s="58"/>
      <c r="I31" s="59"/>
      <c r="J31" s="26"/>
    </row>
    <row r="32" spans="2:10" ht="12.95" customHeight="1">
      <c r="B32" s="43" t="s">
        <v>31</v>
      </c>
      <c r="C32" s="33"/>
      <c r="D32" s="33"/>
      <c r="E32" s="108" t="s">
        <v>14</v>
      </c>
      <c r="F32" s="109"/>
      <c r="G32" s="109"/>
      <c r="H32" s="110"/>
      <c r="I32" s="40">
        <f>I6</f>
        <v>0</v>
      </c>
      <c r="J32" s="40"/>
    </row>
    <row r="33" spans="2:10" ht="12.95" customHeight="1">
      <c r="B33" s="32"/>
      <c r="C33" s="33"/>
      <c r="D33" s="33"/>
      <c r="E33" s="108" t="s">
        <v>22</v>
      </c>
      <c r="F33" s="109"/>
      <c r="G33" s="109"/>
      <c r="H33" s="110"/>
      <c r="I33" s="40">
        <f>I24+I7</f>
        <v>-984.5</v>
      </c>
      <c r="J33" s="17"/>
    </row>
    <row r="34" spans="2:10" ht="12.95" customHeight="1">
      <c r="B34" s="32"/>
      <c r="C34" s="33"/>
      <c r="D34" s="33"/>
      <c r="E34" s="108" t="s">
        <v>23</v>
      </c>
      <c r="F34" s="109"/>
      <c r="G34" s="109"/>
      <c r="H34" s="110"/>
      <c r="I34" s="40">
        <f>I30+I8</f>
        <v>984.5</v>
      </c>
      <c r="J34" s="39"/>
    </row>
    <row r="35" spans="2:10" ht="12.95" customHeight="1">
      <c r="B35" s="32"/>
      <c r="C35" s="33"/>
      <c r="D35" s="33"/>
      <c r="E35" s="108" t="s">
        <v>24</v>
      </c>
      <c r="F35" s="109"/>
      <c r="G35" s="109"/>
      <c r="H35" s="110"/>
      <c r="I35" s="40">
        <f>I33+I34</f>
        <v>0</v>
      </c>
      <c r="J35" s="39"/>
    </row>
    <row r="36" spans="2:10" ht="12.95" customHeight="1">
      <c r="B36" s="32"/>
      <c r="C36" s="33"/>
      <c r="D36" s="33"/>
      <c r="E36" s="105" t="s">
        <v>25</v>
      </c>
      <c r="F36" s="106"/>
      <c r="G36" s="106"/>
      <c r="H36" s="107"/>
      <c r="I36" s="40">
        <f>I32-I35</f>
        <v>0</v>
      </c>
      <c r="J36" s="39"/>
    </row>
    <row r="37" spans="2:10" ht="12.95" customHeight="1">
      <c r="B37" s="32"/>
      <c r="C37" s="33"/>
      <c r="D37" s="33"/>
      <c r="E37" s="105" t="s">
        <v>26</v>
      </c>
      <c r="F37" s="106"/>
      <c r="G37" s="106"/>
      <c r="H37" s="107"/>
      <c r="I37" s="40">
        <v>0</v>
      </c>
      <c r="J37" s="39"/>
    </row>
    <row r="38" spans="5:10" ht="12.95" customHeight="1">
      <c r="E38" s="51" t="s">
        <v>27</v>
      </c>
      <c r="G38" s="32"/>
      <c r="H38" s="52"/>
      <c r="J38" s="52">
        <v>44006</v>
      </c>
    </row>
    <row r="39" spans="2:10" ht="12.95" customHeight="1">
      <c r="B39" s="43" t="s">
        <v>34</v>
      </c>
      <c r="C39" s="33"/>
      <c r="D39" s="33"/>
      <c r="E39" s="53" t="s">
        <v>28</v>
      </c>
      <c r="F39" s="44"/>
      <c r="G39" s="45"/>
      <c r="H39" s="54">
        <v>508812.82</v>
      </c>
      <c r="I39" s="37">
        <f>I32</f>
        <v>0</v>
      </c>
      <c r="J39" s="40">
        <f>H39+I39</f>
        <v>508812.82</v>
      </c>
    </row>
    <row r="40" spans="2:10" ht="12.95" customHeight="1">
      <c r="B40" s="32"/>
      <c r="C40" s="33"/>
      <c r="D40" s="33"/>
      <c r="E40" s="46" t="s">
        <v>22</v>
      </c>
      <c r="F40" s="47"/>
      <c r="G40" s="38"/>
      <c r="H40" s="55">
        <v>385353.19</v>
      </c>
      <c r="I40" s="37">
        <f>I24+I7</f>
        <v>-984.5</v>
      </c>
      <c r="J40" s="39">
        <f>H40+I40</f>
        <v>384368.69</v>
      </c>
    </row>
    <row r="41" spans="2:10" ht="12.95" customHeight="1">
      <c r="B41" s="32"/>
      <c r="C41" s="33"/>
      <c r="D41" s="33"/>
      <c r="E41" s="27" t="s">
        <v>23</v>
      </c>
      <c r="F41" s="32"/>
      <c r="G41" s="48"/>
      <c r="H41" s="55">
        <v>123459.63</v>
      </c>
      <c r="I41" s="37">
        <f>I30+I8</f>
        <v>984.5</v>
      </c>
      <c r="J41" s="39">
        <f>H41+I41</f>
        <v>124444.13</v>
      </c>
    </row>
    <row r="42" spans="2:10" ht="12.95" customHeight="1">
      <c r="B42" s="52" t="s">
        <v>42</v>
      </c>
      <c r="E42" s="49" t="s">
        <v>29</v>
      </c>
      <c r="F42" s="47"/>
      <c r="G42" s="38"/>
      <c r="H42" s="40">
        <f>H40+H41</f>
        <v>508812.82</v>
      </c>
      <c r="I42" s="40">
        <f aca="true" t="shared" si="4" ref="I42:J42">I40+I41</f>
        <v>0</v>
      </c>
      <c r="J42" s="40">
        <f t="shared" si="4"/>
        <v>508812.82</v>
      </c>
    </row>
    <row r="43" spans="5:10" ht="12.95" customHeight="1">
      <c r="E43" s="27" t="s">
        <v>17</v>
      </c>
      <c r="F43" s="32"/>
      <c r="G43" s="48"/>
      <c r="H43" s="39">
        <f>H39-H42</f>
        <v>0</v>
      </c>
      <c r="I43" s="40">
        <f>I39-I42</f>
        <v>0</v>
      </c>
      <c r="J43" s="39">
        <f>J39-J42</f>
        <v>0</v>
      </c>
    </row>
    <row r="44" spans="5:10" ht="12.95" customHeight="1">
      <c r="E44" s="49" t="s">
        <v>30</v>
      </c>
      <c r="F44" s="47"/>
      <c r="G44" s="38"/>
      <c r="H44" s="56">
        <v>0</v>
      </c>
      <c r="I44" s="40">
        <f>I37</f>
        <v>0</v>
      </c>
      <c r="J44" s="40">
        <f>H44+I44</f>
        <v>0</v>
      </c>
    </row>
    <row r="45" ht="12.95" customHeight="1"/>
    <row r="46" ht="12.95" customHeight="1"/>
  </sheetData>
  <mergeCells count="20">
    <mergeCell ref="E35:H35"/>
    <mergeCell ref="E36:H36"/>
    <mergeCell ref="E37:H37"/>
    <mergeCell ref="E30:G30"/>
    <mergeCell ref="E32:H32"/>
    <mergeCell ref="E33:H33"/>
    <mergeCell ref="E34:H34"/>
    <mergeCell ref="E24:G24"/>
    <mergeCell ref="E8:G8"/>
    <mergeCell ref="E9:G9"/>
    <mergeCell ref="A26:A29"/>
    <mergeCell ref="A11:A12"/>
    <mergeCell ref="A13:A23"/>
    <mergeCell ref="E6:G6"/>
    <mergeCell ref="E7:G7"/>
    <mergeCell ref="H1:J1"/>
    <mergeCell ref="B2:B3"/>
    <mergeCell ref="E2:E3"/>
    <mergeCell ref="F2:F3"/>
    <mergeCell ref="G2:G3"/>
  </mergeCells>
  <conditionalFormatting sqref="C6:D8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40">
    <cfRule type="expression" priority="22" dxfId="2" stopIfTrue="1">
      <formula>$J40="Z"</formula>
    </cfRule>
    <cfRule type="expression" priority="23" dxfId="1" stopIfTrue="1">
      <formula>$J40="T"</formula>
    </cfRule>
    <cfRule type="expression" priority="24" dxfId="0" stopIfTrue="1">
      <formula>$J40="Y"</formula>
    </cfRule>
  </conditionalFormatting>
  <conditionalFormatting sqref="H41">
    <cfRule type="expression" priority="19" dxfId="2" stopIfTrue="1">
      <formula>$J41="Z"</formula>
    </cfRule>
    <cfRule type="expression" priority="20" dxfId="1" stopIfTrue="1">
      <formula>$J41="T"</formula>
    </cfRule>
    <cfRule type="expression" priority="21" dxfId="0" stopIfTrue="1">
      <formula>$J41="Y"</formula>
    </cfRule>
  </conditionalFormatting>
  <conditionalFormatting sqref="H113">
    <cfRule type="expression" priority="16" dxfId="2" stopIfTrue="1">
      <formula>$J113="Z"</formula>
    </cfRule>
    <cfRule type="expression" priority="17" dxfId="1" stopIfTrue="1">
      <formula>$J113="T"</formula>
    </cfRule>
    <cfRule type="expression" priority="18" dxfId="0" stopIfTrue="1">
      <formula>$J113="Y"</formula>
    </cfRule>
  </conditionalFormatting>
  <conditionalFormatting sqref="H114">
    <cfRule type="expression" priority="13" dxfId="2" stopIfTrue="1">
      <formula>$J114="Z"</formula>
    </cfRule>
    <cfRule type="expression" priority="14" dxfId="1" stopIfTrue="1">
      <formula>$J114="T"</formula>
    </cfRule>
    <cfRule type="expression" priority="15" dxfId="0" stopIfTrue="1">
      <formula>$J114="Y"</formula>
    </cfRule>
  </conditionalFormatting>
  <conditionalFormatting sqref="H115">
    <cfRule type="expression" priority="10" dxfId="2" stopIfTrue="1">
      <formula>$J115="Z"</formula>
    </cfRule>
    <cfRule type="expression" priority="11" dxfId="1" stopIfTrue="1">
      <formula>$J115="T"</formula>
    </cfRule>
    <cfRule type="expression" priority="12" dxfId="0" stopIfTrue="1">
      <formula>$J115="Y"</formula>
    </cfRule>
  </conditionalFormatting>
  <conditionalFormatting sqref="H39">
    <cfRule type="expression" priority="7" dxfId="2" stopIfTrue="1">
      <formula>$J39="Z"</formula>
    </cfRule>
    <cfRule type="expression" priority="8" dxfId="1" stopIfTrue="1">
      <formula>$J39="T"</formula>
    </cfRule>
    <cfRule type="expression" priority="9" dxfId="0" stopIfTrue="1">
      <formula>$J39="Y"</formula>
    </cfRule>
  </conditionalFormatting>
  <conditionalFormatting sqref="H40">
    <cfRule type="expression" priority="4" dxfId="2" stopIfTrue="1">
      <formula>$J40="Z"</formula>
    </cfRule>
    <cfRule type="expression" priority="5" dxfId="1" stopIfTrue="1">
      <formula>$J40="T"</formula>
    </cfRule>
    <cfRule type="expression" priority="6" dxfId="0" stopIfTrue="1">
      <formula>$J40="Y"</formula>
    </cfRule>
  </conditionalFormatting>
  <conditionalFormatting sqref="H41">
    <cfRule type="expression" priority="1" dxfId="2" stopIfTrue="1">
      <formula>$J41="Z"</formula>
    </cfRule>
    <cfRule type="expression" priority="2" dxfId="1" stopIfTrue="1">
      <formula>$J41="T"</formula>
    </cfRule>
    <cfRule type="expression" priority="3" dxfId="0" stopIfTrue="1">
      <formula>$J41="Y"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 topLeftCell="A1">
      <selection activeCell="N11" sqref="N11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0" customWidth="1"/>
    <col min="4" max="4" width="10.00390625" style="50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39</v>
      </c>
      <c r="B1" s="2"/>
      <c r="C1" s="3"/>
      <c r="D1" s="3"/>
      <c r="H1" s="122" t="s">
        <v>215</v>
      </c>
      <c r="I1" s="122"/>
      <c r="J1" s="122"/>
    </row>
    <row r="2" spans="1:10" s="2" customFormat="1" ht="15">
      <c r="A2" s="5" t="s">
        <v>0</v>
      </c>
      <c r="B2" s="120" t="s">
        <v>1</v>
      </c>
      <c r="C2" s="5"/>
      <c r="D2" s="5" t="s">
        <v>2</v>
      </c>
      <c r="E2" s="120" t="s">
        <v>3</v>
      </c>
      <c r="F2" s="120" t="s">
        <v>4</v>
      </c>
      <c r="G2" s="120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1"/>
      <c r="C3" s="6"/>
      <c r="D3" s="6" t="s">
        <v>10</v>
      </c>
      <c r="E3" s="121"/>
      <c r="F3" s="121"/>
      <c r="G3" s="121"/>
      <c r="H3" s="6" t="s">
        <v>11</v>
      </c>
      <c r="I3" s="6" t="s">
        <v>41</v>
      </c>
      <c r="J3" s="6" t="s">
        <v>11</v>
      </c>
    </row>
    <row r="4" spans="1:4" ht="12.95" customHeight="1">
      <c r="A4" s="7" t="s">
        <v>12</v>
      </c>
      <c r="B4" s="8"/>
      <c r="C4" s="9"/>
      <c r="D4" s="4"/>
    </row>
    <row r="5" spans="1:10" ht="12.75" customHeight="1">
      <c r="A5" s="101" t="s">
        <v>13</v>
      </c>
      <c r="B5" s="11" t="s">
        <v>49</v>
      </c>
      <c r="C5" s="10"/>
      <c r="D5" s="13"/>
      <c r="E5" s="10"/>
      <c r="F5" s="10">
        <v>4216</v>
      </c>
      <c r="G5" s="13" t="s">
        <v>43</v>
      </c>
      <c r="H5" s="19">
        <v>6500</v>
      </c>
      <c r="I5" s="15">
        <v>-6500</v>
      </c>
      <c r="J5" s="16">
        <f aca="true" t="shared" si="0" ref="J5:J24">H5+I5</f>
        <v>0</v>
      </c>
    </row>
    <row r="6" spans="1:10" ht="12.75" customHeight="1">
      <c r="A6" s="102"/>
      <c r="B6" s="75" t="s">
        <v>178</v>
      </c>
      <c r="C6" s="76" t="s">
        <v>44</v>
      </c>
      <c r="D6" s="77" t="s">
        <v>45</v>
      </c>
      <c r="E6" s="78"/>
      <c r="F6" s="78">
        <v>4116</v>
      </c>
      <c r="G6" s="77" t="s">
        <v>43</v>
      </c>
      <c r="H6" s="79">
        <v>0</v>
      </c>
      <c r="I6" s="80">
        <v>80.59</v>
      </c>
      <c r="J6" s="81">
        <f t="shared" si="0"/>
        <v>80.59</v>
      </c>
    </row>
    <row r="7" spans="1:10" ht="12.75" customHeight="1">
      <c r="A7" s="102"/>
      <c r="B7" s="75" t="s">
        <v>178</v>
      </c>
      <c r="C7" s="76" t="s">
        <v>44</v>
      </c>
      <c r="D7" s="77" t="s">
        <v>48</v>
      </c>
      <c r="E7" s="78"/>
      <c r="F7" s="78">
        <v>4116</v>
      </c>
      <c r="G7" s="77" t="s">
        <v>43</v>
      </c>
      <c r="H7" s="79">
        <v>0</v>
      </c>
      <c r="I7" s="80">
        <v>1370.08</v>
      </c>
      <c r="J7" s="81">
        <f t="shared" si="0"/>
        <v>1370.08</v>
      </c>
    </row>
    <row r="8" spans="1:10" ht="12.75" customHeight="1">
      <c r="A8" s="102"/>
      <c r="B8" s="75" t="s">
        <v>178</v>
      </c>
      <c r="C8" s="76" t="s">
        <v>44</v>
      </c>
      <c r="D8" s="77" t="s">
        <v>46</v>
      </c>
      <c r="E8" s="78"/>
      <c r="F8" s="78">
        <v>4216</v>
      </c>
      <c r="G8" s="77" t="s">
        <v>43</v>
      </c>
      <c r="H8" s="79">
        <v>0</v>
      </c>
      <c r="I8" s="80">
        <v>307.64</v>
      </c>
      <c r="J8" s="81">
        <f t="shared" si="0"/>
        <v>307.64</v>
      </c>
    </row>
    <row r="9" spans="1:10" ht="12.75" customHeight="1">
      <c r="A9" s="103"/>
      <c r="B9" s="75" t="s">
        <v>178</v>
      </c>
      <c r="C9" s="76" t="s">
        <v>44</v>
      </c>
      <c r="D9" s="77" t="s">
        <v>47</v>
      </c>
      <c r="E9" s="78"/>
      <c r="F9" s="78">
        <v>4216</v>
      </c>
      <c r="G9" s="77" t="s">
        <v>43</v>
      </c>
      <c r="H9" s="79">
        <v>0</v>
      </c>
      <c r="I9" s="80">
        <v>5229.9</v>
      </c>
      <c r="J9" s="81">
        <f t="shared" si="0"/>
        <v>5229.9</v>
      </c>
    </row>
    <row r="10" spans="1:10" ht="12.75" customHeight="1">
      <c r="A10" s="96" t="s">
        <v>36</v>
      </c>
      <c r="B10" s="11" t="s">
        <v>92</v>
      </c>
      <c r="C10" s="12"/>
      <c r="D10" s="13"/>
      <c r="E10" s="10">
        <v>6310</v>
      </c>
      <c r="F10" s="10">
        <v>2142</v>
      </c>
      <c r="G10" s="13" t="s">
        <v>50</v>
      </c>
      <c r="H10" s="19">
        <v>400</v>
      </c>
      <c r="I10" s="15">
        <v>-400</v>
      </c>
      <c r="J10" s="16">
        <f t="shared" si="0"/>
        <v>0</v>
      </c>
    </row>
    <row r="11" spans="1:10" ht="12.75" customHeight="1">
      <c r="A11" s="96" t="s">
        <v>37</v>
      </c>
      <c r="B11" s="75" t="s">
        <v>91</v>
      </c>
      <c r="C11" s="76" t="s">
        <v>44</v>
      </c>
      <c r="D11" s="77"/>
      <c r="E11" s="78">
        <v>3392</v>
      </c>
      <c r="F11" s="78">
        <v>2229</v>
      </c>
      <c r="G11" s="77" t="s">
        <v>82</v>
      </c>
      <c r="H11" s="79">
        <v>0</v>
      </c>
      <c r="I11" s="80">
        <v>172</v>
      </c>
      <c r="J11" s="81">
        <f t="shared" si="0"/>
        <v>172</v>
      </c>
    </row>
    <row r="12" spans="1:10" ht="12.75" customHeight="1">
      <c r="A12" s="96" t="s">
        <v>38</v>
      </c>
      <c r="B12" s="11" t="s">
        <v>90</v>
      </c>
      <c r="C12" s="12"/>
      <c r="D12" s="13"/>
      <c r="E12" s="10">
        <v>3113</v>
      </c>
      <c r="F12" s="10">
        <v>2122</v>
      </c>
      <c r="G12" s="13" t="s">
        <v>77</v>
      </c>
      <c r="H12" s="19">
        <v>1107</v>
      </c>
      <c r="I12" s="15">
        <v>106.55</v>
      </c>
      <c r="J12" s="16">
        <f t="shared" si="0"/>
        <v>1213.55</v>
      </c>
    </row>
    <row r="13" spans="1:10" ht="12.75" customHeight="1">
      <c r="A13" s="96" t="s">
        <v>79</v>
      </c>
      <c r="B13" s="11" t="s">
        <v>89</v>
      </c>
      <c r="C13" s="12"/>
      <c r="D13" s="13"/>
      <c r="E13" s="10">
        <v>3113</v>
      </c>
      <c r="F13" s="10">
        <v>2122</v>
      </c>
      <c r="G13" s="13" t="s">
        <v>78</v>
      </c>
      <c r="H13" s="19">
        <v>977</v>
      </c>
      <c r="I13" s="15">
        <v>121.32</v>
      </c>
      <c r="J13" s="16">
        <f t="shared" si="0"/>
        <v>1098.32</v>
      </c>
    </row>
    <row r="14" spans="1:10" ht="12.75" customHeight="1">
      <c r="A14" s="96" t="s">
        <v>81</v>
      </c>
      <c r="B14" s="11" t="s">
        <v>88</v>
      </c>
      <c r="C14" s="12"/>
      <c r="D14" s="13"/>
      <c r="E14" s="10">
        <v>3639</v>
      </c>
      <c r="F14" s="10">
        <v>5171</v>
      </c>
      <c r="G14" s="13" t="s">
        <v>80</v>
      </c>
      <c r="H14" s="19">
        <v>4702.49</v>
      </c>
      <c r="I14" s="15">
        <v>488.08</v>
      </c>
      <c r="J14" s="16">
        <f t="shared" si="0"/>
        <v>5190.57</v>
      </c>
    </row>
    <row r="15" spans="1:10" ht="12.75" customHeight="1">
      <c r="A15" s="98" t="s">
        <v>87</v>
      </c>
      <c r="B15" s="88" t="s">
        <v>93</v>
      </c>
      <c r="C15" s="12"/>
      <c r="D15" s="13"/>
      <c r="E15" s="10"/>
      <c r="F15" s="10">
        <v>1122</v>
      </c>
      <c r="G15" s="84"/>
      <c r="H15" s="19">
        <v>1</v>
      </c>
      <c r="I15" s="15">
        <v>3250</v>
      </c>
      <c r="J15" s="16">
        <f t="shared" si="0"/>
        <v>3251</v>
      </c>
    </row>
    <row r="16" spans="1:10" ht="12.75" customHeight="1">
      <c r="A16" s="100"/>
      <c r="B16" s="89" t="s">
        <v>94</v>
      </c>
      <c r="C16" s="76" t="s">
        <v>44</v>
      </c>
      <c r="D16" s="77"/>
      <c r="E16" s="78">
        <v>6399</v>
      </c>
      <c r="F16" s="78">
        <v>5365</v>
      </c>
      <c r="G16" s="85"/>
      <c r="H16" s="79">
        <v>0</v>
      </c>
      <c r="I16" s="80">
        <v>3250</v>
      </c>
      <c r="J16" s="81">
        <f t="shared" si="0"/>
        <v>3250</v>
      </c>
    </row>
    <row r="17" spans="1:10" ht="12.75" customHeight="1">
      <c r="A17" s="98" t="s">
        <v>99</v>
      </c>
      <c r="B17" s="89" t="s">
        <v>216</v>
      </c>
      <c r="C17" s="76" t="s">
        <v>44</v>
      </c>
      <c r="D17" s="77"/>
      <c r="E17" s="78">
        <v>4350</v>
      </c>
      <c r="F17" s="78">
        <v>2321</v>
      </c>
      <c r="G17" s="85" t="s">
        <v>52</v>
      </c>
      <c r="H17" s="79">
        <v>0</v>
      </c>
      <c r="I17" s="80">
        <v>128.07</v>
      </c>
      <c r="J17" s="81">
        <f t="shared" si="0"/>
        <v>128.07</v>
      </c>
    </row>
    <row r="18" spans="1:10" ht="12.75" customHeight="1">
      <c r="A18" s="100"/>
      <c r="B18" s="90" t="s">
        <v>217</v>
      </c>
      <c r="C18" s="12"/>
      <c r="D18" s="13"/>
      <c r="E18" s="10">
        <v>4357</v>
      </c>
      <c r="F18" s="10">
        <v>5222</v>
      </c>
      <c r="G18" s="91" t="s">
        <v>52</v>
      </c>
      <c r="H18" s="19">
        <v>55.4</v>
      </c>
      <c r="I18" s="15">
        <v>128.07</v>
      </c>
      <c r="J18" s="16">
        <f t="shared" si="0"/>
        <v>183.47</v>
      </c>
    </row>
    <row r="19" spans="1:10" ht="12.75" customHeight="1">
      <c r="A19" s="98" t="s">
        <v>105</v>
      </c>
      <c r="B19" s="89" t="s">
        <v>139</v>
      </c>
      <c r="C19" s="76" t="s">
        <v>44</v>
      </c>
      <c r="D19" s="77"/>
      <c r="E19" s="78">
        <v>3635</v>
      </c>
      <c r="F19" s="78">
        <v>2324</v>
      </c>
      <c r="G19" s="85" t="s">
        <v>141</v>
      </c>
      <c r="H19" s="79">
        <v>0</v>
      </c>
      <c r="I19" s="80">
        <v>411</v>
      </c>
      <c r="J19" s="81">
        <f t="shared" si="0"/>
        <v>411</v>
      </c>
    </row>
    <row r="20" spans="1:10" ht="12.75" customHeight="1">
      <c r="A20" s="99"/>
      <c r="B20" s="89" t="s">
        <v>140</v>
      </c>
      <c r="C20" s="76" t="s">
        <v>44</v>
      </c>
      <c r="D20" s="77"/>
      <c r="E20" s="78">
        <v>3635</v>
      </c>
      <c r="F20" s="78">
        <v>5169</v>
      </c>
      <c r="G20" s="85" t="s">
        <v>141</v>
      </c>
      <c r="H20" s="79">
        <v>0</v>
      </c>
      <c r="I20" s="80">
        <v>411</v>
      </c>
      <c r="J20" s="81">
        <f t="shared" si="0"/>
        <v>411</v>
      </c>
    </row>
    <row r="21" spans="1:10" ht="12.75" customHeight="1">
      <c r="A21" s="99"/>
      <c r="B21" s="89" t="s">
        <v>143</v>
      </c>
      <c r="C21" s="76" t="s">
        <v>44</v>
      </c>
      <c r="D21" s="77"/>
      <c r="E21" s="78">
        <v>3639</v>
      </c>
      <c r="F21" s="78">
        <v>2324</v>
      </c>
      <c r="G21" s="85" t="s">
        <v>142</v>
      </c>
      <c r="H21" s="79">
        <v>0</v>
      </c>
      <c r="I21" s="80">
        <v>315</v>
      </c>
      <c r="J21" s="81">
        <f t="shared" si="0"/>
        <v>315</v>
      </c>
    </row>
    <row r="22" spans="1:10" ht="12.75" customHeight="1">
      <c r="A22" s="100"/>
      <c r="B22" s="90" t="s">
        <v>144</v>
      </c>
      <c r="C22" s="12"/>
      <c r="D22" s="13"/>
      <c r="E22" s="10">
        <v>3639</v>
      </c>
      <c r="F22" s="10">
        <v>6121</v>
      </c>
      <c r="G22" s="91" t="s">
        <v>142</v>
      </c>
      <c r="H22" s="19">
        <v>1111</v>
      </c>
      <c r="I22" s="15">
        <v>315</v>
      </c>
      <c r="J22" s="16">
        <f t="shared" si="0"/>
        <v>1426</v>
      </c>
    </row>
    <row r="23" spans="1:10" ht="12.75" customHeight="1">
      <c r="A23" s="98" t="s">
        <v>108</v>
      </c>
      <c r="B23" s="90" t="s">
        <v>100</v>
      </c>
      <c r="C23" s="12"/>
      <c r="D23" s="13"/>
      <c r="E23" s="10">
        <v>1036</v>
      </c>
      <c r="F23" s="10">
        <v>5811</v>
      </c>
      <c r="G23" s="91"/>
      <c r="H23" s="19">
        <v>-37.85</v>
      </c>
      <c r="I23" s="15">
        <v>-25.32</v>
      </c>
      <c r="J23" s="16">
        <f t="shared" si="0"/>
        <v>-63.17</v>
      </c>
    </row>
    <row r="24" spans="1:10" ht="12.75" customHeight="1">
      <c r="A24" s="100"/>
      <c r="B24" s="90" t="s">
        <v>101</v>
      </c>
      <c r="C24" s="12"/>
      <c r="D24" s="13"/>
      <c r="E24" s="10">
        <v>1036</v>
      </c>
      <c r="F24" s="10">
        <v>5811</v>
      </c>
      <c r="G24" s="91"/>
      <c r="H24" s="19">
        <v>37.85</v>
      </c>
      <c r="I24" s="15">
        <v>25.32</v>
      </c>
      <c r="J24" s="16">
        <f t="shared" si="0"/>
        <v>63.17</v>
      </c>
    </row>
    <row r="25" spans="1:10" s="23" customFormat="1" ht="12.75" customHeight="1">
      <c r="A25" s="20"/>
      <c r="B25" s="21"/>
      <c r="C25" s="22"/>
      <c r="D25" s="22"/>
      <c r="E25" s="123" t="s">
        <v>14</v>
      </c>
      <c r="F25" s="123"/>
      <c r="G25" s="123"/>
      <c r="H25" s="14">
        <f>SUM(H5:H13)+H15+H17+H19+H21</f>
        <v>8985</v>
      </c>
      <c r="I25" s="94">
        <f aca="true" t="shared" si="1" ref="I25:J25">SUM(I5:I13)+I15+I17+I19+I21</f>
        <v>4592.15</v>
      </c>
      <c r="J25" s="14">
        <f t="shared" si="1"/>
        <v>13577.149999999998</v>
      </c>
    </row>
    <row r="26" spans="1:10" s="23" customFormat="1" ht="12.75" customHeight="1">
      <c r="A26" s="20"/>
      <c r="B26" s="24" t="s">
        <v>35</v>
      </c>
      <c r="C26" s="22"/>
      <c r="D26" s="22"/>
      <c r="E26" s="124" t="s">
        <v>15</v>
      </c>
      <c r="F26" s="124"/>
      <c r="G26" s="124"/>
      <c r="H26" s="14">
        <f>H14+H16+H18+H20</f>
        <v>4757.889999999999</v>
      </c>
      <c r="I26" s="94">
        <f aca="true" t="shared" si="2" ref="I26:J26">I14+I16+I18+I20</f>
        <v>4277.15</v>
      </c>
      <c r="J26" s="14">
        <f t="shared" si="2"/>
        <v>9035.039999999999</v>
      </c>
    </row>
    <row r="27" spans="1:10" s="23" customFormat="1" ht="12.75" customHeight="1">
      <c r="A27" s="20"/>
      <c r="B27" s="25"/>
      <c r="C27" s="22"/>
      <c r="D27" s="22"/>
      <c r="E27" s="119" t="s">
        <v>16</v>
      </c>
      <c r="F27" s="119"/>
      <c r="G27" s="119"/>
      <c r="H27" s="26">
        <f>H22</f>
        <v>1111</v>
      </c>
      <c r="I27" s="66">
        <f aca="true" t="shared" si="3" ref="I27:J27">I22</f>
        <v>315</v>
      </c>
      <c r="J27" s="26">
        <f t="shared" si="3"/>
        <v>1426</v>
      </c>
    </row>
    <row r="28" spans="1:10" ht="12.95" customHeight="1">
      <c r="A28" s="27"/>
      <c r="B28" s="28"/>
      <c r="C28" s="29"/>
      <c r="D28" s="29"/>
      <c r="E28" s="119" t="s">
        <v>17</v>
      </c>
      <c r="F28" s="119"/>
      <c r="G28" s="119"/>
      <c r="H28" s="30">
        <f>H25-H26-H27</f>
        <v>3116.1100000000006</v>
      </c>
      <c r="I28" s="30">
        <f>I25-I26-I27</f>
        <v>0</v>
      </c>
      <c r="J28" s="30">
        <f>J25-J26-J27</f>
        <v>3116.1099999999988</v>
      </c>
    </row>
    <row r="29" spans="1:10" ht="12.95" customHeight="1">
      <c r="A29" s="31" t="s">
        <v>18</v>
      </c>
      <c r="B29" s="32"/>
      <c r="C29" s="33"/>
      <c r="D29" s="33"/>
      <c r="E29" s="34"/>
      <c r="F29" s="32"/>
      <c r="G29" s="32"/>
      <c r="H29" s="35"/>
      <c r="I29" s="35"/>
      <c r="J29" s="36"/>
    </row>
    <row r="30" spans="1:10" ht="12.95" customHeight="1">
      <c r="A30" s="104" t="s">
        <v>13</v>
      </c>
      <c r="B30" s="11" t="s">
        <v>72</v>
      </c>
      <c r="C30" s="12"/>
      <c r="D30" s="11">
        <v>104113013</v>
      </c>
      <c r="E30" s="10">
        <v>4359</v>
      </c>
      <c r="F30" s="10">
        <v>5136</v>
      </c>
      <c r="G30" s="13" t="s">
        <v>61</v>
      </c>
      <c r="H30" s="16">
        <v>20</v>
      </c>
      <c r="I30" s="37">
        <v>-20</v>
      </c>
      <c r="J30" s="16">
        <f aca="true" t="shared" si="4" ref="J30:J87">H30+I30</f>
        <v>0</v>
      </c>
    </row>
    <row r="31" spans="1:10" ht="12.95" customHeight="1">
      <c r="A31" s="104"/>
      <c r="B31" s="11" t="s">
        <v>203</v>
      </c>
      <c r="C31" s="12"/>
      <c r="D31" s="11">
        <v>104113013</v>
      </c>
      <c r="E31" s="10">
        <v>4359</v>
      </c>
      <c r="F31" s="10">
        <v>5167</v>
      </c>
      <c r="G31" s="13" t="s">
        <v>61</v>
      </c>
      <c r="H31" s="16">
        <v>20</v>
      </c>
      <c r="I31" s="37">
        <v>-10</v>
      </c>
      <c r="J31" s="16">
        <f aca="true" t="shared" si="5" ref="J31:J41">H31+I31</f>
        <v>10</v>
      </c>
    </row>
    <row r="32" spans="1:10" ht="12.95" customHeight="1">
      <c r="A32" s="104"/>
      <c r="B32" s="11" t="s">
        <v>204</v>
      </c>
      <c r="C32" s="12"/>
      <c r="D32" s="11">
        <v>104113013</v>
      </c>
      <c r="E32" s="10">
        <v>4359</v>
      </c>
      <c r="F32" s="10">
        <v>5139</v>
      </c>
      <c r="G32" s="13" t="s">
        <v>61</v>
      </c>
      <c r="H32" s="16">
        <v>15</v>
      </c>
      <c r="I32" s="37">
        <v>-10</v>
      </c>
      <c r="J32" s="16">
        <f t="shared" si="5"/>
        <v>5</v>
      </c>
    </row>
    <row r="33" spans="1:10" ht="12.95" customHeight="1">
      <c r="A33" s="104"/>
      <c r="B33" s="11" t="s">
        <v>73</v>
      </c>
      <c r="C33" s="12"/>
      <c r="D33" s="11">
        <v>104113013</v>
      </c>
      <c r="E33" s="10">
        <v>4359</v>
      </c>
      <c r="F33" s="10">
        <v>5169</v>
      </c>
      <c r="G33" s="13" t="s">
        <v>61</v>
      </c>
      <c r="H33" s="16">
        <v>50</v>
      </c>
      <c r="I33" s="37">
        <v>40</v>
      </c>
      <c r="J33" s="16">
        <f t="shared" si="5"/>
        <v>90</v>
      </c>
    </row>
    <row r="34" spans="1:10" ht="12.95" customHeight="1">
      <c r="A34" s="98" t="s">
        <v>36</v>
      </c>
      <c r="B34" s="11" t="s">
        <v>205</v>
      </c>
      <c r="C34" s="12"/>
      <c r="D34" s="11">
        <v>104113013</v>
      </c>
      <c r="E34" s="10">
        <v>3612</v>
      </c>
      <c r="F34" s="10">
        <v>5164</v>
      </c>
      <c r="G34" s="13" t="s">
        <v>61</v>
      </c>
      <c r="H34" s="16">
        <v>50</v>
      </c>
      <c r="I34" s="37">
        <v>-50</v>
      </c>
      <c r="J34" s="16">
        <f t="shared" si="5"/>
        <v>0</v>
      </c>
    </row>
    <row r="35" spans="1:10" ht="12.95" customHeight="1">
      <c r="A35" s="99"/>
      <c r="B35" s="11" t="s">
        <v>206</v>
      </c>
      <c r="C35" s="12"/>
      <c r="D35" s="11">
        <v>104113013</v>
      </c>
      <c r="E35" s="10">
        <v>4359</v>
      </c>
      <c r="F35" s="10">
        <v>5194</v>
      </c>
      <c r="G35" s="13" t="s">
        <v>61</v>
      </c>
      <c r="H35" s="16">
        <v>6</v>
      </c>
      <c r="I35" s="37">
        <v>-6</v>
      </c>
      <c r="J35" s="16">
        <f t="shared" si="5"/>
        <v>0</v>
      </c>
    </row>
    <row r="36" spans="1:10" ht="12.95" customHeight="1">
      <c r="A36" s="99"/>
      <c r="B36" s="11" t="s">
        <v>207</v>
      </c>
      <c r="C36" s="12"/>
      <c r="D36" s="11">
        <v>104113013</v>
      </c>
      <c r="E36" s="10">
        <v>4359</v>
      </c>
      <c r="F36" s="10">
        <v>5175</v>
      </c>
      <c r="G36" s="13" t="s">
        <v>61</v>
      </c>
      <c r="H36" s="16">
        <v>20</v>
      </c>
      <c r="I36" s="37">
        <v>-15</v>
      </c>
      <c r="J36" s="16">
        <f t="shared" si="5"/>
        <v>5</v>
      </c>
    </row>
    <row r="37" spans="1:10" ht="12.95" customHeight="1">
      <c r="A37" s="99"/>
      <c r="B37" s="11" t="s">
        <v>208</v>
      </c>
      <c r="C37" s="12"/>
      <c r="D37" s="11">
        <v>104113013</v>
      </c>
      <c r="E37" s="10">
        <v>4359</v>
      </c>
      <c r="F37" s="10">
        <v>5173</v>
      </c>
      <c r="G37" s="13" t="s">
        <v>61</v>
      </c>
      <c r="H37" s="16">
        <v>25</v>
      </c>
      <c r="I37" s="37">
        <v>-15</v>
      </c>
      <c r="J37" s="16">
        <f t="shared" si="5"/>
        <v>10</v>
      </c>
    </row>
    <row r="38" spans="1:10" ht="12.95" customHeight="1">
      <c r="A38" s="99"/>
      <c r="B38" s="11" t="s">
        <v>209</v>
      </c>
      <c r="C38" s="12"/>
      <c r="D38" s="11">
        <v>104113013</v>
      </c>
      <c r="E38" s="10">
        <v>4359</v>
      </c>
      <c r="F38" s="10">
        <v>5172</v>
      </c>
      <c r="G38" s="13" t="s">
        <v>61</v>
      </c>
      <c r="H38" s="16">
        <v>30</v>
      </c>
      <c r="I38" s="37">
        <v>-21</v>
      </c>
      <c r="J38" s="16">
        <f t="shared" si="5"/>
        <v>9</v>
      </c>
    </row>
    <row r="39" spans="1:10" ht="12.95" customHeight="1">
      <c r="A39" s="99"/>
      <c r="B39" s="11" t="s">
        <v>210</v>
      </c>
      <c r="C39" s="12"/>
      <c r="D39" s="11">
        <v>104113013</v>
      </c>
      <c r="E39" s="10">
        <v>4359</v>
      </c>
      <c r="F39" s="10">
        <v>5164</v>
      </c>
      <c r="G39" s="13" t="s">
        <v>61</v>
      </c>
      <c r="H39" s="16">
        <v>4</v>
      </c>
      <c r="I39" s="37">
        <v>-4</v>
      </c>
      <c r="J39" s="16">
        <f t="shared" si="5"/>
        <v>0</v>
      </c>
    </row>
    <row r="40" spans="1:10" ht="12.95" customHeight="1">
      <c r="A40" s="99"/>
      <c r="B40" s="11" t="s">
        <v>211</v>
      </c>
      <c r="C40" s="12"/>
      <c r="D40" s="11">
        <v>104113013</v>
      </c>
      <c r="E40" s="10">
        <v>4359</v>
      </c>
      <c r="F40" s="10">
        <v>5137</v>
      </c>
      <c r="G40" s="13" t="s">
        <v>61</v>
      </c>
      <c r="H40" s="16">
        <v>80</v>
      </c>
      <c r="I40" s="37">
        <v>-39</v>
      </c>
      <c r="J40" s="16">
        <f t="shared" si="5"/>
        <v>41</v>
      </c>
    </row>
    <row r="41" spans="1:10" ht="12.95" customHeight="1">
      <c r="A41" s="99"/>
      <c r="B41" s="11" t="s">
        <v>212</v>
      </c>
      <c r="C41" s="12"/>
      <c r="D41" s="11">
        <v>104113013</v>
      </c>
      <c r="E41" s="10">
        <v>3612</v>
      </c>
      <c r="F41" s="10">
        <v>5171</v>
      </c>
      <c r="G41" s="13" t="s">
        <v>61</v>
      </c>
      <c r="H41" s="16">
        <v>300</v>
      </c>
      <c r="I41" s="37">
        <v>150</v>
      </c>
      <c r="J41" s="16">
        <f t="shared" si="5"/>
        <v>450</v>
      </c>
    </row>
    <row r="42" spans="1:10" ht="12.95" customHeight="1">
      <c r="A42" s="104" t="s">
        <v>37</v>
      </c>
      <c r="B42" s="11" t="s">
        <v>179</v>
      </c>
      <c r="C42" s="12"/>
      <c r="D42" s="11"/>
      <c r="E42" s="10">
        <v>4399</v>
      </c>
      <c r="F42" s="10">
        <v>5222</v>
      </c>
      <c r="G42" s="13" t="s">
        <v>52</v>
      </c>
      <c r="H42" s="16">
        <v>150</v>
      </c>
      <c r="I42" s="37">
        <v>-70</v>
      </c>
      <c r="J42" s="16">
        <f t="shared" si="4"/>
        <v>80</v>
      </c>
    </row>
    <row r="43" spans="1:10" ht="12.95" customHeight="1">
      <c r="A43" s="104"/>
      <c r="B43" s="75" t="s">
        <v>66</v>
      </c>
      <c r="C43" s="76" t="s">
        <v>44</v>
      </c>
      <c r="D43" s="75"/>
      <c r="E43" s="78">
        <v>4359</v>
      </c>
      <c r="F43" s="78">
        <v>5222</v>
      </c>
      <c r="G43" s="77" t="s">
        <v>53</v>
      </c>
      <c r="H43" s="81">
        <v>0</v>
      </c>
      <c r="I43" s="83">
        <v>70</v>
      </c>
      <c r="J43" s="81">
        <f t="shared" si="4"/>
        <v>70</v>
      </c>
    </row>
    <row r="44" spans="1:10" ht="12.95" customHeight="1">
      <c r="A44" s="98" t="s">
        <v>38</v>
      </c>
      <c r="B44" s="11" t="s">
        <v>86</v>
      </c>
      <c r="C44" s="12"/>
      <c r="D44" s="11"/>
      <c r="E44" s="10">
        <v>4357</v>
      </c>
      <c r="F44" s="10">
        <v>5222</v>
      </c>
      <c r="G44" s="13" t="s">
        <v>52</v>
      </c>
      <c r="H44" s="16">
        <v>183.47</v>
      </c>
      <c r="I44" s="37">
        <v>-54.4</v>
      </c>
      <c r="J44" s="16">
        <f t="shared" si="4"/>
        <v>129.07</v>
      </c>
    </row>
    <row r="45" spans="1:10" ht="12.95" customHeight="1">
      <c r="A45" s="99"/>
      <c r="B45" s="75" t="s">
        <v>55</v>
      </c>
      <c r="C45" s="76" t="s">
        <v>44</v>
      </c>
      <c r="D45" s="75"/>
      <c r="E45" s="78">
        <v>3543</v>
      </c>
      <c r="F45" s="78">
        <v>5221</v>
      </c>
      <c r="G45" s="77" t="s">
        <v>54</v>
      </c>
      <c r="H45" s="81">
        <v>0</v>
      </c>
      <c r="I45" s="83">
        <v>6.5</v>
      </c>
      <c r="J45" s="81">
        <f t="shared" si="4"/>
        <v>6.5</v>
      </c>
    </row>
    <row r="46" spans="1:10" ht="12.95" customHeight="1">
      <c r="A46" s="99"/>
      <c r="B46" s="75" t="s">
        <v>58</v>
      </c>
      <c r="C46" s="76" t="s">
        <v>44</v>
      </c>
      <c r="D46" s="75"/>
      <c r="E46" s="78">
        <v>4351</v>
      </c>
      <c r="F46" s="78">
        <v>5221</v>
      </c>
      <c r="G46" s="77" t="s">
        <v>57</v>
      </c>
      <c r="H46" s="81">
        <v>0</v>
      </c>
      <c r="I46" s="83">
        <v>17.3</v>
      </c>
      <c r="J46" s="81">
        <f t="shared" si="4"/>
        <v>17.3</v>
      </c>
    </row>
    <row r="47" spans="1:10" ht="12.95" customHeight="1">
      <c r="A47" s="99"/>
      <c r="B47" s="75" t="s">
        <v>56</v>
      </c>
      <c r="C47" s="76" t="s">
        <v>44</v>
      </c>
      <c r="D47" s="75"/>
      <c r="E47" s="78">
        <v>4351</v>
      </c>
      <c r="F47" s="78">
        <v>5221</v>
      </c>
      <c r="G47" s="77" t="s">
        <v>57</v>
      </c>
      <c r="H47" s="81">
        <v>0</v>
      </c>
      <c r="I47" s="83">
        <v>2.2</v>
      </c>
      <c r="J47" s="81">
        <f t="shared" si="4"/>
        <v>2.2</v>
      </c>
    </row>
    <row r="48" spans="1:10" ht="12.95" customHeight="1">
      <c r="A48" s="99"/>
      <c r="B48" s="75" t="s">
        <v>62</v>
      </c>
      <c r="C48" s="76" t="s">
        <v>44</v>
      </c>
      <c r="D48" s="75"/>
      <c r="E48" s="78">
        <v>4357</v>
      </c>
      <c r="F48" s="78">
        <v>5339</v>
      </c>
      <c r="G48" s="77" t="s">
        <v>59</v>
      </c>
      <c r="H48" s="81">
        <v>0</v>
      </c>
      <c r="I48" s="83">
        <v>14.5</v>
      </c>
      <c r="J48" s="81">
        <f t="shared" si="4"/>
        <v>14.5</v>
      </c>
    </row>
    <row r="49" spans="1:10" ht="12.95" customHeight="1">
      <c r="A49" s="99"/>
      <c r="B49" s="75" t="s">
        <v>63</v>
      </c>
      <c r="C49" s="76" t="s">
        <v>44</v>
      </c>
      <c r="D49" s="75"/>
      <c r="E49" s="78">
        <v>4357</v>
      </c>
      <c r="F49" s="78">
        <v>5339</v>
      </c>
      <c r="G49" s="77" t="s">
        <v>60</v>
      </c>
      <c r="H49" s="81">
        <v>0</v>
      </c>
      <c r="I49" s="83">
        <v>13.9</v>
      </c>
      <c r="J49" s="81">
        <f t="shared" si="4"/>
        <v>13.9</v>
      </c>
    </row>
    <row r="50" spans="1:10" ht="12.95" customHeight="1">
      <c r="A50" s="98" t="s">
        <v>79</v>
      </c>
      <c r="B50" s="11" t="s">
        <v>180</v>
      </c>
      <c r="C50" s="12"/>
      <c r="D50" s="11"/>
      <c r="E50" s="10">
        <v>4343</v>
      </c>
      <c r="F50" s="10">
        <v>5222</v>
      </c>
      <c r="G50" s="13" t="s">
        <v>70</v>
      </c>
      <c r="H50" s="16">
        <v>23</v>
      </c>
      <c r="I50" s="37">
        <v>-3</v>
      </c>
      <c r="J50" s="16">
        <f t="shared" si="4"/>
        <v>20</v>
      </c>
    </row>
    <row r="51" spans="1:10" ht="12.95" customHeight="1">
      <c r="A51" s="100"/>
      <c r="B51" s="75" t="s">
        <v>95</v>
      </c>
      <c r="C51" s="76"/>
      <c r="D51" s="75"/>
      <c r="E51" s="78">
        <v>4379</v>
      </c>
      <c r="F51" s="78">
        <v>5222</v>
      </c>
      <c r="G51" s="77" t="s">
        <v>71</v>
      </c>
      <c r="H51" s="81">
        <v>0</v>
      </c>
      <c r="I51" s="83">
        <v>3</v>
      </c>
      <c r="J51" s="81">
        <f t="shared" si="4"/>
        <v>3</v>
      </c>
    </row>
    <row r="52" spans="1:10" ht="12.95" customHeight="1">
      <c r="A52" s="98" t="s">
        <v>81</v>
      </c>
      <c r="B52" s="11" t="s">
        <v>75</v>
      </c>
      <c r="C52" s="12"/>
      <c r="D52" s="11"/>
      <c r="E52" s="10">
        <v>4372</v>
      </c>
      <c r="F52" s="10">
        <v>5169</v>
      </c>
      <c r="G52" s="13" t="s">
        <v>74</v>
      </c>
      <c r="H52" s="16">
        <v>30</v>
      </c>
      <c r="I52" s="37">
        <v>-10</v>
      </c>
      <c r="J52" s="16">
        <f t="shared" si="4"/>
        <v>20</v>
      </c>
    </row>
    <row r="53" spans="1:10" ht="12.95" customHeight="1">
      <c r="A53" s="100"/>
      <c r="B53" s="11" t="s">
        <v>76</v>
      </c>
      <c r="C53" s="12"/>
      <c r="D53" s="11"/>
      <c r="E53" s="10">
        <v>4372</v>
      </c>
      <c r="F53" s="10">
        <v>5154</v>
      </c>
      <c r="G53" s="13" t="s">
        <v>74</v>
      </c>
      <c r="H53" s="16">
        <v>15</v>
      </c>
      <c r="I53" s="37">
        <v>10</v>
      </c>
      <c r="J53" s="16">
        <f t="shared" si="4"/>
        <v>25</v>
      </c>
    </row>
    <row r="54" spans="1:10" ht="12.95" customHeight="1">
      <c r="A54" s="98" t="s">
        <v>87</v>
      </c>
      <c r="B54" s="11" t="s">
        <v>129</v>
      </c>
      <c r="C54" s="12"/>
      <c r="D54" s="11"/>
      <c r="E54" s="10">
        <v>4379</v>
      </c>
      <c r="F54" s="10">
        <v>5169</v>
      </c>
      <c r="G54" s="13" t="s">
        <v>125</v>
      </c>
      <c r="H54" s="16">
        <v>32</v>
      </c>
      <c r="I54" s="37">
        <v>-8</v>
      </c>
      <c r="J54" s="16">
        <f t="shared" si="4"/>
        <v>24</v>
      </c>
    </row>
    <row r="55" spans="1:10" ht="12.95" customHeight="1">
      <c r="A55" s="100"/>
      <c r="B55" s="11" t="s">
        <v>128</v>
      </c>
      <c r="C55" s="12"/>
      <c r="D55" s="11"/>
      <c r="E55" s="10">
        <v>4379</v>
      </c>
      <c r="F55" s="10">
        <v>5175</v>
      </c>
      <c r="G55" s="13" t="s">
        <v>125</v>
      </c>
      <c r="H55" s="16">
        <v>17</v>
      </c>
      <c r="I55" s="37">
        <v>8</v>
      </c>
      <c r="J55" s="16">
        <f t="shared" si="4"/>
        <v>25</v>
      </c>
    </row>
    <row r="56" spans="1:10" ht="12.95" customHeight="1">
      <c r="A56" s="98" t="s">
        <v>99</v>
      </c>
      <c r="B56" s="11" t="s">
        <v>64</v>
      </c>
      <c r="C56" s="12"/>
      <c r="D56" s="11"/>
      <c r="E56" s="10">
        <v>2223</v>
      </c>
      <c r="F56" s="10">
        <v>5169</v>
      </c>
      <c r="G56" s="13" t="s">
        <v>65</v>
      </c>
      <c r="H56" s="16">
        <v>30</v>
      </c>
      <c r="I56" s="37">
        <v>-21</v>
      </c>
      <c r="J56" s="16">
        <f t="shared" si="4"/>
        <v>9</v>
      </c>
    </row>
    <row r="57" spans="1:10" ht="12.95" customHeight="1">
      <c r="A57" s="100"/>
      <c r="B57" s="75" t="s">
        <v>96</v>
      </c>
      <c r="C57" s="76" t="s">
        <v>44</v>
      </c>
      <c r="D57" s="75"/>
      <c r="E57" s="78">
        <v>2223</v>
      </c>
      <c r="F57" s="78">
        <v>5168</v>
      </c>
      <c r="G57" s="77"/>
      <c r="H57" s="81">
        <v>0</v>
      </c>
      <c r="I57" s="83">
        <v>21</v>
      </c>
      <c r="J57" s="81">
        <f t="shared" si="4"/>
        <v>21</v>
      </c>
    </row>
    <row r="58" spans="1:10" ht="12.95" customHeight="1">
      <c r="A58" s="98" t="s">
        <v>105</v>
      </c>
      <c r="B58" s="11" t="s">
        <v>97</v>
      </c>
      <c r="C58" s="12"/>
      <c r="D58" s="11"/>
      <c r="E58" s="10">
        <v>5213</v>
      </c>
      <c r="F58" s="10">
        <v>5132</v>
      </c>
      <c r="G58" s="13" t="s">
        <v>98</v>
      </c>
      <c r="H58" s="16">
        <v>1100</v>
      </c>
      <c r="I58" s="37">
        <v>-1000</v>
      </c>
      <c r="J58" s="16">
        <f t="shared" si="4"/>
        <v>100</v>
      </c>
    </row>
    <row r="59" spans="1:10" ht="12.95" customHeight="1">
      <c r="A59" s="100"/>
      <c r="B59" s="11" t="s">
        <v>97</v>
      </c>
      <c r="C59" s="12"/>
      <c r="D59" s="11"/>
      <c r="E59" s="10">
        <v>5213</v>
      </c>
      <c r="F59" s="10">
        <v>5139</v>
      </c>
      <c r="G59" s="13" t="s">
        <v>98</v>
      </c>
      <c r="H59" s="16">
        <v>100</v>
      </c>
      <c r="I59" s="37">
        <v>1000</v>
      </c>
      <c r="J59" s="16">
        <f t="shared" si="4"/>
        <v>1100</v>
      </c>
    </row>
    <row r="60" spans="1:10" ht="12.95" customHeight="1">
      <c r="A60" s="98" t="s">
        <v>108</v>
      </c>
      <c r="B60" s="11" t="s">
        <v>84</v>
      </c>
      <c r="C60" s="12"/>
      <c r="D60" s="11"/>
      <c r="E60" s="10">
        <v>3314</v>
      </c>
      <c r="F60" s="10">
        <v>5011</v>
      </c>
      <c r="G60" s="13" t="s">
        <v>83</v>
      </c>
      <c r="H60" s="16">
        <v>405</v>
      </c>
      <c r="I60" s="37">
        <v>-8</v>
      </c>
      <c r="J60" s="16">
        <f t="shared" si="4"/>
        <v>397</v>
      </c>
    </row>
    <row r="61" spans="1:10" ht="12.95" customHeight="1">
      <c r="A61" s="100"/>
      <c r="B61" s="75" t="s">
        <v>85</v>
      </c>
      <c r="C61" s="76" t="s">
        <v>44</v>
      </c>
      <c r="D61" s="75"/>
      <c r="E61" s="78">
        <v>3314</v>
      </c>
      <c r="F61" s="78">
        <v>5424</v>
      </c>
      <c r="G61" s="77" t="s">
        <v>83</v>
      </c>
      <c r="H61" s="81">
        <v>0</v>
      </c>
      <c r="I61" s="83">
        <v>8</v>
      </c>
      <c r="J61" s="81">
        <f t="shared" si="4"/>
        <v>8</v>
      </c>
    </row>
    <row r="62" spans="1:10" ht="12.95" customHeight="1">
      <c r="A62" s="98" t="s">
        <v>116</v>
      </c>
      <c r="B62" s="11" t="s">
        <v>102</v>
      </c>
      <c r="C62" s="12"/>
      <c r="D62" s="11"/>
      <c r="E62" s="10">
        <v>3514</v>
      </c>
      <c r="F62" s="10">
        <v>5222</v>
      </c>
      <c r="G62" s="13"/>
      <c r="H62" s="16">
        <v>218</v>
      </c>
      <c r="I62" s="37">
        <v>-218</v>
      </c>
      <c r="J62" s="16">
        <f t="shared" si="4"/>
        <v>0</v>
      </c>
    </row>
    <row r="63" spans="1:10" ht="12.95" customHeight="1">
      <c r="A63" s="99"/>
      <c r="B63" s="11" t="s">
        <v>126</v>
      </c>
      <c r="C63" s="12"/>
      <c r="D63" s="11"/>
      <c r="E63" s="10">
        <v>3514</v>
      </c>
      <c r="F63" s="10">
        <v>5194</v>
      </c>
      <c r="G63" s="13"/>
      <c r="H63" s="16">
        <v>2</v>
      </c>
      <c r="I63" s="37">
        <v>218</v>
      </c>
      <c r="J63" s="16">
        <f t="shared" si="4"/>
        <v>220</v>
      </c>
    </row>
    <row r="64" spans="1:10" ht="12.95" customHeight="1">
      <c r="A64" s="99"/>
      <c r="B64" s="11" t="s">
        <v>103</v>
      </c>
      <c r="C64" s="12"/>
      <c r="D64" s="11"/>
      <c r="E64" s="10">
        <v>6112</v>
      </c>
      <c r="F64" s="10">
        <v>5901</v>
      </c>
      <c r="G64" s="13" t="s">
        <v>68</v>
      </c>
      <c r="H64" s="16">
        <v>140</v>
      </c>
      <c r="I64" s="37">
        <v>5</v>
      </c>
      <c r="J64" s="16">
        <f t="shared" si="4"/>
        <v>145</v>
      </c>
    </row>
    <row r="65" spans="1:10" ht="12.95" customHeight="1">
      <c r="A65" s="99"/>
      <c r="B65" s="11" t="s">
        <v>127</v>
      </c>
      <c r="C65" s="12"/>
      <c r="D65" s="11"/>
      <c r="E65" s="10">
        <v>3419</v>
      </c>
      <c r="F65" s="10">
        <v>5222</v>
      </c>
      <c r="G65" s="13" t="s">
        <v>104</v>
      </c>
      <c r="H65" s="16">
        <v>5</v>
      </c>
      <c r="I65" s="37">
        <v>-5</v>
      </c>
      <c r="J65" s="16">
        <f t="shared" si="4"/>
        <v>0</v>
      </c>
    </row>
    <row r="66" spans="1:10" ht="12.95" customHeight="1">
      <c r="A66" s="99"/>
      <c r="B66" s="11" t="s">
        <v>67</v>
      </c>
      <c r="C66" s="12"/>
      <c r="D66" s="11"/>
      <c r="E66" s="10">
        <v>6112</v>
      </c>
      <c r="F66" s="10">
        <v>5901</v>
      </c>
      <c r="G66" s="13" t="s">
        <v>68</v>
      </c>
      <c r="H66" s="16">
        <v>145</v>
      </c>
      <c r="I66" s="37">
        <v>-15</v>
      </c>
      <c r="J66" s="16">
        <f t="shared" si="4"/>
        <v>130</v>
      </c>
    </row>
    <row r="67" spans="1:10" ht="12.95" customHeight="1">
      <c r="A67" s="99"/>
      <c r="B67" s="75" t="s">
        <v>106</v>
      </c>
      <c r="C67" s="76" t="s">
        <v>44</v>
      </c>
      <c r="D67" s="75"/>
      <c r="E67" s="78">
        <v>3419</v>
      </c>
      <c r="F67" s="78">
        <v>5222</v>
      </c>
      <c r="G67" s="77" t="s">
        <v>69</v>
      </c>
      <c r="H67" s="81">
        <v>0</v>
      </c>
      <c r="I67" s="83">
        <v>8</v>
      </c>
      <c r="J67" s="81">
        <f t="shared" si="4"/>
        <v>8</v>
      </c>
    </row>
    <row r="68" spans="1:10" ht="12.95" customHeight="1">
      <c r="A68" s="100"/>
      <c r="B68" s="75" t="s">
        <v>107</v>
      </c>
      <c r="C68" s="76" t="s">
        <v>44</v>
      </c>
      <c r="D68" s="75"/>
      <c r="E68" s="78">
        <v>3419</v>
      </c>
      <c r="F68" s="78">
        <v>5222</v>
      </c>
      <c r="G68" s="77" t="s">
        <v>69</v>
      </c>
      <c r="H68" s="81">
        <v>0</v>
      </c>
      <c r="I68" s="83">
        <v>7</v>
      </c>
      <c r="J68" s="81">
        <f t="shared" si="4"/>
        <v>7</v>
      </c>
    </row>
    <row r="69" spans="1:10" ht="15">
      <c r="A69" s="101" t="s">
        <v>120</v>
      </c>
      <c r="B69" s="17" t="s">
        <v>109</v>
      </c>
      <c r="C69" s="92"/>
      <c r="D69" s="92"/>
      <c r="E69" s="92">
        <v>4379</v>
      </c>
      <c r="F69" s="92">
        <v>5152</v>
      </c>
      <c r="G69" s="13" t="s">
        <v>110</v>
      </c>
      <c r="H69" s="16">
        <v>35</v>
      </c>
      <c r="I69" s="37">
        <v>-5.3</v>
      </c>
      <c r="J69" s="16">
        <f t="shared" si="4"/>
        <v>29.7</v>
      </c>
    </row>
    <row r="70" spans="1:10" ht="12.95" customHeight="1">
      <c r="A70" s="102"/>
      <c r="B70" s="11" t="s">
        <v>113</v>
      </c>
      <c r="C70" s="12"/>
      <c r="D70" s="11"/>
      <c r="E70" s="92">
        <v>4379</v>
      </c>
      <c r="F70" s="92">
        <v>5151</v>
      </c>
      <c r="G70" s="13" t="s">
        <v>112</v>
      </c>
      <c r="H70" s="16">
        <v>3</v>
      </c>
      <c r="I70" s="37">
        <v>3.8</v>
      </c>
      <c r="J70" s="16">
        <f t="shared" si="4"/>
        <v>6.8</v>
      </c>
    </row>
    <row r="71" spans="1:10" ht="12.95" customHeight="1">
      <c r="A71" s="102"/>
      <c r="B71" s="11" t="s">
        <v>114</v>
      </c>
      <c r="C71" s="12"/>
      <c r="D71" s="11"/>
      <c r="E71" s="92">
        <v>4379</v>
      </c>
      <c r="F71" s="92">
        <v>5151</v>
      </c>
      <c r="G71" s="13" t="s">
        <v>111</v>
      </c>
      <c r="H71" s="16">
        <v>1</v>
      </c>
      <c r="I71" s="37">
        <v>0.5</v>
      </c>
      <c r="J71" s="16">
        <f t="shared" si="4"/>
        <v>1.5</v>
      </c>
    </row>
    <row r="72" spans="1:10" ht="12.95" customHeight="1">
      <c r="A72" s="103"/>
      <c r="B72" s="11" t="s">
        <v>115</v>
      </c>
      <c r="C72" s="12"/>
      <c r="D72" s="11"/>
      <c r="E72" s="92">
        <v>4379</v>
      </c>
      <c r="F72" s="92">
        <v>5151</v>
      </c>
      <c r="G72" s="13" t="s">
        <v>110</v>
      </c>
      <c r="H72" s="16">
        <v>2</v>
      </c>
      <c r="I72" s="37">
        <v>1</v>
      </c>
      <c r="J72" s="16">
        <f t="shared" si="4"/>
        <v>3</v>
      </c>
    </row>
    <row r="73" spans="1:10" ht="12.95" customHeight="1">
      <c r="A73" s="104" t="s">
        <v>124</v>
      </c>
      <c r="B73" s="11" t="s">
        <v>118</v>
      </c>
      <c r="C73" s="12"/>
      <c r="D73" s="11"/>
      <c r="E73" s="92">
        <v>3639</v>
      </c>
      <c r="F73" s="92">
        <v>5137</v>
      </c>
      <c r="G73" s="13" t="s">
        <v>117</v>
      </c>
      <c r="H73" s="16">
        <v>300</v>
      </c>
      <c r="I73" s="37">
        <v>-8.1</v>
      </c>
      <c r="J73" s="16">
        <f t="shared" si="4"/>
        <v>291.9</v>
      </c>
    </row>
    <row r="74" spans="1:10" ht="12.95" customHeight="1">
      <c r="A74" s="104"/>
      <c r="B74" s="75" t="s">
        <v>119</v>
      </c>
      <c r="C74" s="76" t="s">
        <v>44</v>
      </c>
      <c r="D74" s="75"/>
      <c r="E74" s="78">
        <v>3639</v>
      </c>
      <c r="F74" s="78">
        <v>5139</v>
      </c>
      <c r="G74" s="77" t="s">
        <v>117</v>
      </c>
      <c r="H74" s="81">
        <v>0</v>
      </c>
      <c r="I74" s="83">
        <v>7.1</v>
      </c>
      <c r="J74" s="81">
        <f t="shared" si="4"/>
        <v>7.1</v>
      </c>
    </row>
    <row r="75" spans="1:10" ht="12.95" customHeight="1">
      <c r="A75" s="98" t="s">
        <v>148</v>
      </c>
      <c r="B75" s="11" t="s">
        <v>121</v>
      </c>
      <c r="C75" s="12"/>
      <c r="D75" s="11"/>
      <c r="E75" s="10">
        <v>3613</v>
      </c>
      <c r="F75" s="10">
        <v>5171</v>
      </c>
      <c r="G75" s="13" t="s">
        <v>123</v>
      </c>
      <c r="H75" s="16">
        <v>500</v>
      </c>
      <c r="I75" s="37">
        <v>-17</v>
      </c>
      <c r="J75" s="16">
        <f t="shared" si="4"/>
        <v>483</v>
      </c>
    </row>
    <row r="76" spans="1:10" ht="12.95" customHeight="1">
      <c r="A76" s="100"/>
      <c r="B76" s="75" t="s">
        <v>122</v>
      </c>
      <c r="C76" s="76" t="s">
        <v>44</v>
      </c>
      <c r="D76" s="75"/>
      <c r="E76" s="78">
        <v>3612</v>
      </c>
      <c r="F76" s="78">
        <v>5031</v>
      </c>
      <c r="G76" s="77" t="s">
        <v>123</v>
      </c>
      <c r="H76" s="81">
        <v>0</v>
      </c>
      <c r="I76" s="83">
        <v>17</v>
      </c>
      <c r="J76" s="81">
        <f t="shared" si="4"/>
        <v>17</v>
      </c>
    </row>
    <row r="77" spans="1:10" ht="12.95" customHeight="1">
      <c r="A77" s="98" t="s">
        <v>164</v>
      </c>
      <c r="B77" s="11" t="s">
        <v>167</v>
      </c>
      <c r="C77" s="12"/>
      <c r="D77" s="11"/>
      <c r="E77" s="10">
        <v>3392</v>
      </c>
      <c r="F77" s="10">
        <v>5171</v>
      </c>
      <c r="G77" s="13" t="s">
        <v>131</v>
      </c>
      <c r="H77" s="16">
        <v>574</v>
      </c>
      <c r="I77" s="37">
        <v>-232</v>
      </c>
      <c r="J77" s="16">
        <f t="shared" si="4"/>
        <v>342</v>
      </c>
    </row>
    <row r="78" spans="1:10" ht="12.95" customHeight="1">
      <c r="A78" s="99"/>
      <c r="B78" s="11" t="s">
        <v>145</v>
      </c>
      <c r="C78" s="12"/>
      <c r="D78" s="11"/>
      <c r="E78" s="10">
        <v>6310</v>
      </c>
      <c r="F78" s="10">
        <v>5141</v>
      </c>
      <c r="G78" s="13"/>
      <c r="H78" s="16">
        <v>610</v>
      </c>
      <c r="I78" s="37">
        <v>-34.6</v>
      </c>
      <c r="J78" s="16">
        <f t="shared" si="4"/>
        <v>575.4</v>
      </c>
    </row>
    <row r="79" spans="1:10" ht="12.95" customHeight="1">
      <c r="A79" s="99"/>
      <c r="B79" s="11" t="s">
        <v>151</v>
      </c>
      <c r="C79" s="12"/>
      <c r="D79" s="11"/>
      <c r="E79" s="10">
        <v>3111</v>
      </c>
      <c r="F79" s="10">
        <v>5171</v>
      </c>
      <c r="G79" s="13" t="s">
        <v>152</v>
      </c>
      <c r="H79" s="16">
        <v>800</v>
      </c>
      <c r="I79" s="37">
        <v>-161</v>
      </c>
      <c r="J79" s="16">
        <f t="shared" si="4"/>
        <v>639</v>
      </c>
    </row>
    <row r="80" spans="1:10" ht="12.95" customHeight="1">
      <c r="A80" s="99"/>
      <c r="B80" s="11" t="s">
        <v>154</v>
      </c>
      <c r="C80" s="12"/>
      <c r="D80" s="11"/>
      <c r="E80" s="10">
        <v>3113</v>
      </c>
      <c r="F80" s="10">
        <v>5171</v>
      </c>
      <c r="G80" s="13" t="s">
        <v>153</v>
      </c>
      <c r="H80" s="16">
        <v>300</v>
      </c>
      <c r="I80" s="37">
        <v>161</v>
      </c>
      <c r="J80" s="16">
        <f t="shared" si="4"/>
        <v>461</v>
      </c>
    </row>
    <row r="81" spans="1:10" ht="12.95" customHeight="1">
      <c r="A81" s="99"/>
      <c r="B81" s="11" t="s">
        <v>160</v>
      </c>
      <c r="C81" s="12"/>
      <c r="D81" s="11"/>
      <c r="E81" s="10">
        <v>2219</v>
      </c>
      <c r="F81" s="10">
        <v>5171</v>
      </c>
      <c r="G81" s="13" t="s">
        <v>158</v>
      </c>
      <c r="H81" s="16">
        <v>1588</v>
      </c>
      <c r="I81" s="37">
        <v>-226</v>
      </c>
      <c r="J81" s="16">
        <f t="shared" si="4"/>
        <v>1362</v>
      </c>
    </row>
    <row r="82" spans="1:10" ht="12.95" customHeight="1">
      <c r="A82" s="99"/>
      <c r="B82" s="11" t="s">
        <v>161</v>
      </c>
      <c r="C82" s="12"/>
      <c r="D82" s="11"/>
      <c r="E82" s="10">
        <v>2219</v>
      </c>
      <c r="F82" s="10">
        <v>5171</v>
      </c>
      <c r="G82" s="13" t="s">
        <v>159</v>
      </c>
      <c r="H82" s="16">
        <v>3300</v>
      </c>
      <c r="I82" s="37">
        <v>226</v>
      </c>
      <c r="J82" s="16">
        <f t="shared" si="4"/>
        <v>3526</v>
      </c>
    </row>
    <row r="83" spans="1:10" ht="12.95" customHeight="1">
      <c r="A83" s="100"/>
      <c r="B83" s="11" t="s">
        <v>165</v>
      </c>
      <c r="C83" s="12"/>
      <c r="D83" s="11"/>
      <c r="E83" s="10">
        <v>3113</v>
      </c>
      <c r="F83" s="10">
        <v>5171</v>
      </c>
      <c r="G83" s="13" t="s">
        <v>162</v>
      </c>
      <c r="H83" s="16">
        <v>650</v>
      </c>
      <c r="I83" s="37">
        <v>-6</v>
      </c>
      <c r="J83" s="16">
        <f t="shared" si="4"/>
        <v>644</v>
      </c>
    </row>
    <row r="84" spans="1:10" ht="12.95" customHeight="1">
      <c r="A84" s="98" t="s">
        <v>213</v>
      </c>
      <c r="B84" s="11" t="s">
        <v>182</v>
      </c>
      <c r="C84" s="12"/>
      <c r="D84" s="11"/>
      <c r="E84" s="10">
        <v>5311</v>
      </c>
      <c r="F84" s="10">
        <v>5139</v>
      </c>
      <c r="G84" s="13" t="s">
        <v>134</v>
      </c>
      <c r="H84" s="16">
        <v>52</v>
      </c>
      <c r="I84" s="37">
        <v>15.5</v>
      </c>
      <c r="J84" s="16">
        <f>H84+I84</f>
        <v>67.5</v>
      </c>
    </row>
    <row r="85" spans="1:10" ht="12.95" customHeight="1">
      <c r="A85" s="100"/>
      <c r="B85" s="11" t="s">
        <v>184</v>
      </c>
      <c r="C85" s="12"/>
      <c r="D85" s="11"/>
      <c r="E85" s="10">
        <v>2219</v>
      </c>
      <c r="F85" s="10">
        <v>5171</v>
      </c>
      <c r="G85" s="13" t="s">
        <v>158</v>
      </c>
      <c r="H85" s="16">
        <v>1362</v>
      </c>
      <c r="I85" s="37">
        <v>-1000</v>
      </c>
      <c r="J85" s="16">
        <f>H85+I85</f>
        <v>362</v>
      </c>
    </row>
    <row r="86" spans="1:10" ht="12.95" customHeight="1">
      <c r="A86" s="104" t="s">
        <v>214</v>
      </c>
      <c r="B86" s="11" t="s">
        <v>170</v>
      </c>
      <c r="C86" s="12"/>
      <c r="D86" s="11"/>
      <c r="E86" s="10">
        <v>3419</v>
      </c>
      <c r="F86" s="10">
        <v>5139</v>
      </c>
      <c r="G86" s="13"/>
      <c r="H86" s="16">
        <v>5</v>
      </c>
      <c r="I86" s="37">
        <v>-5</v>
      </c>
      <c r="J86" s="16">
        <f t="shared" si="4"/>
        <v>0</v>
      </c>
    </row>
    <row r="87" spans="1:10" ht="12.95" customHeight="1">
      <c r="A87" s="104"/>
      <c r="B87" s="11" t="s">
        <v>171</v>
      </c>
      <c r="C87" s="12"/>
      <c r="D87" s="11"/>
      <c r="E87" s="10">
        <v>3419</v>
      </c>
      <c r="F87" s="10">
        <v>5194</v>
      </c>
      <c r="G87" s="13"/>
      <c r="H87" s="16">
        <v>5</v>
      </c>
      <c r="I87" s="37">
        <v>-5</v>
      </c>
      <c r="J87" s="16">
        <f t="shared" si="4"/>
        <v>0</v>
      </c>
    </row>
    <row r="88" spans="1:10" ht="12.95" customHeight="1">
      <c r="A88" s="104"/>
      <c r="B88" s="82" t="s">
        <v>172</v>
      </c>
      <c r="C88" s="76" t="s">
        <v>44</v>
      </c>
      <c r="D88" s="75"/>
      <c r="E88" s="78">
        <v>3419</v>
      </c>
      <c r="F88" s="78">
        <v>5169</v>
      </c>
      <c r="G88" s="77" t="s">
        <v>51</v>
      </c>
      <c r="H88" s="79">
        <v>0</v>
      </c>
      <c r="I88" s="80">
        <v>67</v>
      </c>
      <c r="J88" s="79">
        <f>H88+I88</f>
        <v>67</v>
      </c>
    </row>
    <row r="89" spans="1:10" ht="12.95" customHeight="1">
      <c r="A89" s="104"/>
      <c r="B89" s="18" t="s">
        <v>175</v>
      </c>
      <c r="C89" s="12"/>
      <c r="D89" s="11"/>
      <c r="E89" s="10">
        <v>3419</v>
      </c>
      <c r="F89" s="10">
        <v>5169</v>
      </c>
      <c r="G89" s="13" t="s">
        <v>51</v>
      </c>
      <c r="H89" s="19">
        <v>67</v>
      </c>
      <c r="I89" s="15">
        <v>3.6</v>
      </c>
      <c r="J89" s="19">
        <f>H89+I89</f>
        <v>70.6</v>
      </c>
    </row>
    <row r="90" spans="1:10" ht="12.95" customHeight="1">
      <c r="A90" s="104"/>
      <c r="B90" s="82" t="s">
        <v>176</v>
      </c>
      <c r="C90" s="76" t="s">
        <v>44</v>
      </c>
      <c r="D90" s="75"/>
      <c r="E90" s="78">
        <v>3419</v>
      </c>
      <c r="F90" s="78">
        <v>5164</v>
      </c>
      <c r="G90" s="77" t="s">
        <v>51</v>
      </c>
      <c r="H90" s="79">
        <v>0</v>
      </c>
      <c r="I90" s="80">
        <v>3.4</v>
      </c>
      <c r="J90" s="79">
        <f aca="true" t="shared" si="6" ref="J90:J91">H90+I90</f>
        <v>3.4</v>
      </c>
    </row>
    <row r="91" spans="1:10" ht="12.95" customHeight="1">
      <c r="A91" s="104"/>
      <c r="B91" s="75" t="s">
        <v>177</v>
      </c>
      <c r="C91" s="76" t="s">
        <v>44</v>
      </c>
      <c r="D91" s="75"/>
      <c r="E91" s="78">
        <v>3419</v>
      </c>
      <c r="F91" s="78">
        <v>5175</v>
      </c>
      <c r="G91" s="78">
        <v>3261</v>
      </c>
      <c r="H91" s="79">
        <v>0</v>
      </c>
      <c r="I91" s="80">
        <v>3</v>
      </c>
      <c r="J91" s="79">
        <f t="shared" si="6"/>
        <v>3</v>
      </c>
    </row>
    <row r="92" spans="1:10" ht="12.95" customHeight="1">
      <c r="A92" s="27"/>
      <c r="B92" s="69"/>
      <c r="C92" s="70"/>
      <c r="D92" s="70"/>
      <c r="E92" s="116" t="s">
        <v>19</v>
      </c>
      <c r="F92" s="117"/>
      <c r="G92" s="118"/>
      <c r="H92" s="71">
        <f>SUM(H30:H91)</f>
        <v>13369.470000000001</v>
      </c>
      <c r="I92" s="71">
        <f>SUM(I30:I91)</f>
        <v>-1191.1</v>
      </c>
      <c r="J92" s="71">
        <f>SUM(J30:J91)</f>
        <v>12178.369999999999</v>
      </c>
    </row>
    <row r="93" spans="1:10" ht="12.95" customHeight="1">
      <c r="A93" s="67" t="s">
        <v>20</v>
      </c>
      <c r="B93" s="69"/>
      <c r="C93" s="70"/>
      <c r="D93" s="70"/>
      <c r="E93" s="72"/>
      <c r="F93" s="69"/>
      <c r="G93" s="69"/>
      <c r="H93" s="73"/>
      <c r="I93" s="73"/>
      <c r="J93" s="74"/>
    </row>
    <row r="94" spans="1:10" ht="12.95" customHeight="1">
      <c r="A94" s="97" t="s">
        <v>13</v>
      </c>
      <c r="B94" s="18" t="s">
        <v>173</v>
      </c>
      <c r="C94" s="10"/>
      <c r="D94" s="10"/>
      <c r="E94" s="10">
        <v>3419</v>
      </c>
      <c r="F94" s="10">
        <v>6119</v>
      </c>
      <c r="G94" s="13" t="s">
        <v>51</v>
      </c>
      <c r="H94" s="16">
        <v>67</v>
      </c>
      <c r="I94" s="37">
        <v>-67</v>
      </c>
      <c r="J94" s="16">
        <f>H94+I94</f>
        <v>0</v>
      </c>
    </row>
    <row r="95" spans="1:10" ht="12.95" customHeight="1">
      <c r="A95" s="97" t="s">
        <v>36</v>
      </c>
      <c r="B95" s="11" t="s">
        <v>130</v>
      </c>
      <c r="C95" s="12"/>
      <c r="D95" s="11"/>
      <c r="E95" s="10">
        <v>3639</v>
      </c>
      <c r="F95" s="10">
        <v>6121</v>
      </c>
      <c r="G95" s="13" t="s">
        <v>117</v>
      </c>
      <c r="H95" s="16">
        <v>7441</v>
      </c>
      <c r="I95" s="37">
        <v>1</v>
      </c>
      <c r="J95" s="16">
        <f>H95+I95</f>
        <v>7442</v>
      </c>
    </row>
    <row r="96" spans="1:10" ht="12.95" customHeight="1">
      <c r="A96" s="101" t="s">
        <v>37</v>
      </c>
      <c r="B96" s="11" t="s">
        <v>133</v>
      </c>
      <c r="C96" s="12"/>
      <c r="D96" s="10"/>
      <c r="E96" s="10">
        <v>3392</v>
      </c>
      <c r="F96" s="10">
        <v>6121</v>
      </c>
      <c r="G96" s="13" t="s">
        <v>132</v>
      </c>
      <c r="H96" s="16">
        <v>4200</v>
      </c>
      <c r="I96" s="37">
        <v>232</v>
      </c>
      <c r="J96" s="16">
        <f aca="true" t="shared" si="7" ref="J96:J104">H96+I96</f>
        <v>4432</v>
      </c>
    </row>
    <row r="97" spans="1:10" ht="12.95" customHeight="1">
      <c r="A97" s="102"/>
      <c r="B97" s="11" t="s">
        <v>135</v>
      </c>
      <c r="C97" s="12"/>
      <c r="D97" s="10"/>
      <c r="E97" s="10">
        <v>5311</v>
      </c>
      <c r="F97" s="10">
        <v>6121</v>
      </c>
      <c r="G97" s="13" t="s">
        <v>134</v>
      </c>
      <c r="H97" s="16">
        <v>1077</v>
      </c>
      <c r="I97" s="37">
        <v>-78</v>
      </c>
      <c r="J97" s="16">
        <f t="shared" si="7"/>
        <v>999</v>
      </c>
    </row>
    <row r="98" spans="1:10" ht="12.95" customHeight="1">
      <c r="A98" s="102"/>
      <c r="B98" s="11" t="s">
        <v>136</v>
      </c>
      <c r="C98" s="12"/>
      <c r="D98" s="10"/>
      <c r="E98" s="10">
        <v>5311</v>
      </c>
      <c r="F98" s="10">
        <v>6122</v>
      </c>
      <c r="G98" s="13" t="s">
        <v>134</v>
      </c>
      <c r="H98" s="16">
        <v>320</v>
      </c>
      <c r="I98" s="37">
        <v>78</v>
      </c>
      <c r="J98" s="16">
        <f t="shared" si="7"/>
        <v>398</v>
      </c>
    </row>
    <row r="99" spans="1:10" ht="12.95" customHeight="1">
      <c r="A99" s="102"/>
      <c r="B99" s="11" t="s">
        <v>147</v>
      </c>
      <c r="C99" s="12"/>
      <c r="D99" s="10"/>
      <c r="E99" s="10">
        <v>2212</v>
      </c>
      <c r="F99" s="10">
        <v>6121</v>
      </c>
      <c r="G99" s="13" t="s">
        <v>146</v>
      </c>
      <c r="H99" s="16">
        <v>6912</v>
      </c>
      <c r="I99" s="37">
        <v>34.6</v>
      </c>
      <c r="J99" s="16">
        <f t="shared" si="7"/>
        <v>6946.6</v>
      </c>
    </row>
    <row r="100" spans="1:10" ht="12.95" customHeight="1">
      <c r="A100" s="102"/>
      <c r="B100" s="11" t="s">
        <v>168</v>
      </c>
      <c r="C100" s="12"/>
      <c r="D100" s="10"/>
      <c r="E100" s="10">
        <v>3639</v>
      </c>
      <c r="F100" s="10">
        <v>6121</v>
      </c>
      <c r="G100" s="13" t="s">
        <v>149</v>
      </c>
      <c r="H100" s="16">
        <v>575</v>
      </c>
      <c r="I100" s="37">
        <v>-69</v>
      </c>
      <c r="J100" s="16">
        <f t="shared" si="7"/>
        <v>506</v>
      </c>
    </row>
    <row r="101" spans="1:10" ht="12.95" customHeight="1">
      <c r="A101" s="102"/>
      <c r="B101" s="11" t="s">
        <v>169</v>
      </c>
      <c r="C101" s="12"/>
      <c r="D101" s="10"/>
      <c r="E101" s="10">
        <v>2219</v>
      </c>
      <c r="F101" s="10">
        <v>6121</v>
      </c>
      <c r="G101" s="13" t="s">
        <v>150</v>
      </c>
      <c r="H101" s="16">
        <v>200</v>
      </c>
      <c r="I101" s="37">
        <v>69</v>
      </c>
      <c r="J101" s="16">
        <f t="shared" si="7"/>
        <v>269</v>
      </c>
    </row>
    <row r="102" spans="1:10" ht="12.95" customHeight="1">
      <c r="A102" s="102"/>
      <c r="B102" s="11" t="s">
        <v>157</v>
      </c>
      <c r="C102" s="12"/>
      <c r="D102" s="10"/>
      <c r="E102" s="10">
        <v>2212</v>
      </c>
      <c r="F102" s="10">
        <v>6121</v>
      </c>
      <c r="G102" s="13" t="s">
        <v>155</v>
      </c>
      <c r="H102" s="16">
        <v>1950</v>
      </c>
      <c r="I102" s="37">
        <v>-200</v>
      </c>
      <c r="J102" s="16">
        <f t="shared" si="7"/>
        <v>1750</v>
      </c>
    </row>
    <row r="103" spans="1:10" ht="12.95" customHeight="1">
      <c r="A103" s="102"/>
      <c r="B103" s="11" t="s">
        <v>174</v>
      </c>
      <c r="C103" s="12"/>
      <c r="D103" s="10"/>
      <c r="E103" s="10">
        <v>3611</v>
      </c>
      <c r="F103" s="10">
        <v>6121</v>
      </c>
      <c r="G103" s="13" t="s">
        <v>156</v>
      </c>
      <c r="H103" s="16">
        <v>750</v>
      </c>
      <c r="I103" s="37">
        <v>200</v>
      </c>
      <c r="J103" s="16">
        <f t="shared" si="7"/>
        <v>950</v>
      </c>
    </row>
    <row r="104" spans="1:10" ht="12.95" customHeight="1">
      <c r="A104" s="102"/>
      <c r="B104" s="11" t="s">
        <v>166</v>
      </c>
      <c r="C104" s="12"/>
      <c r="D104" s="10"/>
      <c r="E104" s="10">
        <v>3113</v>
      </c>
      <c r="F104" s="10">
        <v>6121</v>
      </c>
      <c r="G104" s="13" t="s">
        <v>163</v>
      </c>
      <c r="H104" s="16">
        <v>30</v>
      </c>
      <c r="I104" s="37">
        <v>6</v>
      </c>
      <c r="J104" s="16">
        <f t="shared" si="7"/>
        <v>36</v>
      </c>
    </row>
    <row r="105" spans="1:10" ht="12.95" customHeight="1">
      <c r="A105" s="102"/>
      <c r="B105" s="11" t="s">
        <v>183</v>
      </c>
      <c r="C105" s="10"/>
      <c r="D105" s="10"/>
      <c r="E105" s="10">
        <v>5311</v>
      </c>
      <c r="F105" s="10">
        <v>6121</v>
      </c>
      <c r="G105" s="10">
        <v>9319</v>
      </c>
      <c r="H105" s="16">
        <v>999</v>
      </c>
      <c r="I105" s="37">
        <v>-15.5</v>
      </c>
      <c r="J105" s="16">
        <f>H105+I105</f>
        <v>983.5</v>
      </c>
    </row>
    <row r="106" spans="1:10" ht="12.95" customHeight="1">
      <c r="A106" s="102"/>
      <c r="B106" s="11" t="s">
        <v>200</v>
      </c>
      <c r="C106" s="10"/>
      <c r="D106" s="10"/>
      <c r="E106" s="10">
        <v>2221</v>
      </c>
      <c r="F106" s="10">
        <v>6121</v>
      </c>
      <c r="G106" s="10">
        <v>7209</v>
      </c>
      <c r="H106" s="16">
        <v>12489</v>
      </c>
      <c r="I106" s="37">
        <v>-770</v>
      </c>
      <c r="J106" s="16">
        <f>H106+I106</f>
        <v>11719</v>
      </c>
    </row>
    <row r="107" spans="1:10" ht="12.95" customHeight="1">
      <c r="A107" s="102"/>
      <c r="B107" s="75" t="s">
        <v>201</v>
      </c>
      <c r="C107" s="76" t="s">
        <v>44</v>
      </c>
      <c r="D107" s="78"/>
      <c r="E107" s="78">
        <v>3419</v>
      </c>
      <c r="F107" s="78">
        <v>6322</v>
      </c>
      <c r="G107" s="77" t="s">
        <v>69</v>
      </c>
      <c r="H107" s="81">
        <v>0</v>
      </c>
      <c r="I107" s="83">
        <v>1500</v>
      </c>
      <c r="J107" s="81">
        <f aca="true" t="shared" si="8" ref="J107:J108">H107+I107</f>
        <v>1500</v>
      </c>
    </row>
    <row r="108" spans="1:10" ht="12.95" customHeight="1">
      <c r="A108" s="103"/>
      <c r="B108" s="75" t="s">
        <v>202</v>
      </c>
      <c r="C108" s="76" t="s">
        <v>44</v>
      </c>
      <c r="D108" s="78"/>
      <c r="E108" s="78">
        <v>3419</v>
      </c>
      <c r="F108" s="78">
        <v>6322</v>
      </c>
      <c r="G108" s="77" t="s">
        <v>185</v>
      </c>
      <c r="H108" s="81">
        <v>0</v>
      </c>
      <c r="I108" s="83">
        <v>270</v>
      </c>
      <c r="J108" s="81">
        <f t="shared" si="8"/>
        <v>270</v>
      </c>
    </row>
    <row r="109" spans="1:10" ht="12.95" customHeight="1">
      <c r="A109" s="29"/>
      <c r="B109" s="28"/>
      <c r="C109" s="29"/>
      <c r="D109" s="29"/>
      <c r="E109" s="115" t="s">
        <v>21</v>
      </c>
      <c r="F109" s="115"/>
      <c r="G109" s="115"/>
      <c r="H109" s="65">
        <f>SUM(H94:H108)</f>
        <v>37010</v>
      </c>
      <c r="I109" s="65">
        <f aca="true" t="shared" si="9" ref="I109:J109">SUM(I94:I108)</f>
        <v>1191.1</v>
      </c>
      <c r="J109" s="65">
        <f t="shared" si="9"/>
        <v>38201.1</v>
      </c>
    </row>
    <row r="110" spans="1:10" ht="12.95" customHeight="1">
      <c r="A110" s="25" t="s">
        <v>32</v>
      </c>
      <c r="B110" s="28"/>
      <c r="C110" s="29"/>
      <c r="D110" s="29"/>
      <c r="E110" s="57"/>
      <c r="F110" s="57"/>
      <c r="G110" s="57"/>
      <c r="H110" s="60"/>
      <c r="I110" s="61"/>
      <c r="J110" s="65"/>
    </row>
    <row r="111" spans="1:10" ht="12.95" customHeight="1">
      <c r="A111" s="63"/>
      <c r="B111" s="11"/>
      <c r="C111" s="10"/>
      <c r="D111" s="10"/>
      <c r="E111" s="64"/>
      <c r="F111" s="64"/>
      <c r="G111" s="64"/>
      <c r="H111" s="15"/>
      <c r="I111" s="15">
        <v>0</v>
      </c>
      <c r="J111" s="65"/>
    </row>
    <row r="112" spans="1:10" ht="12.75" customHeight="1">
      <c r="A112" s="29"/>
      <c r="B112" s="28"/>
      <c r="C112" s="29"/>
      <c r="D112" s="29"/>
      <c r="E112" s="112" t="s">
        <v>33</v>
      </c>
      <c r="F112" s="113"/>
      <c r="G112" s="114"/>
      <c r="H112" s="58"/>
      <c r="I112" s="62">
        <f>SUM(I111:I111)</f>
        <v>0</v>
      </c>
      <c r="J112" s="26"/>
    </row>
    <row r="113" spans="1:10" ht="12.95" customHeight="1">
      <c r="A113" s="29"/>
      <c r="B113" s="28"/>
      <c r="C113" s="29"/>
      <c r="D113" s="29"/>
      <c r="E113" s="41"/>
      <c r="F113" s="41"/>
      <c r="G113" s="42"/>
      <c r="H113" s="58"/>
      <c r="I113" s="59"/>
      <c r="J113" s="26"/>
    </row>
    <row r="114" spans="2:10" ht="12.95" customHeight="1">
      <c r="B114" s="43" t="s">
        <v>31</v>
      </c>
      <c r="C114" s="33"/>
      <c r="D114" s="33"/>
      <c r="E114" s="108" t="s">
        <v>14</v>
      </c>
      <c r="F114" s="109"/>
      <c r="G114" s="109"/>
      <c r="H114" s="110"/>
      <c r="I114" s="40">
        <f>I25</f>
        <v>4592.15</v>
      </c>
      <c r="J114" s="40"/>
    </row>
    <row r="115" spans="2:10" ht="12.95" customHeight="1">
      <c r="B115" s="32"/>
      <c r="C115" s="33"/>
      <c r="D115" s="33"/>
      <c r="E115" s="108" t="s">
        <v>22</v>
      </c>
      <c r="F115" s="109"/>
      <c r="G115" s="109"/>
      <c r="H115" s="110"/>
      <c r="I115" s="40">
        <f>I92+I26</f>
        <v>3086.0499999999997</v>
      </c>
      <c r="J115" s="17"/>
    </row>
    <row r="116" spans="2:10" ht="12.95" customHeight="1">
      <c r="B116" s="32"/>
      <c r="C116" s="33"/>
      <c r="D116" s="33"/>
      <c r="E116" s="108" t="s">
        <v>23</v>
      </c>
      <c r="F116" s="109"/>
      <c r="G116" s="109"/>
      <c r="H116" s="110"/>
      <c r="I116" s="40">
        <f>I109+I27</f>
        <v>1506.1</v>
      </c>
      <c r="J116" s="39"/>
    </row>
    <row r="117" spans="2:10" ht="12.95" customHeight="1">
      <c r="B117" s="32"/>
      <c r="C117" s="33"/>
      <c r="D117" s="33"/>
      <c r="E117" s="108" t="s">
        <v>24</v>
      </c>
      <c r="F117" s="109"/>
      <c r="G117" s="109"/>
      <c r="H117" s="110"/>
      <c r="I117" s="40">
        <f>I115+I116</f>
        <v>4592.15</v>
      </c>
      <c r="J117" s="39"/>
    </row>
    <row r="118" spans="2:10" ht="12.95" customHeight="1">
      <c r="B118" s="32"/>
      <c r="C118" s="33"/>
      <c r="D118" s="33"/>
      <c r="E118" s="105" t="s">
        <v>25</v>
      </c>
      <c r="F118" s="106"/>
      <c r="G118" s="106"/>
      <c r="H118" s="107"/>
      <c r="I118" s="40">
        <f>I114-I117</f>
        <v>0</v>
      </c>
      <c r="J118" s="39"/>
    </row>
    <row r="119" spans="2:10" ht="12.95" customHeight="1">
      <c r="B119" s="32"/>
      <c r="C119" s="33"/>
      <c r="D119" s="33"/>
      <c r="E119" s="105" t="s">
        <v>26</v>
      </c>
      <c r="F119" s="106"/>
      <c r="G119" s="106"/>
      <c r="H119" s="107"/>
      <c r="I119" s="40">
        <f>I112</f>
        <v>0</v>
      </c>
      <c r="J119" s="39"/>
    </row>
    <row r="120" spans="5:10" ht="12.95" customHeight="1">
      <c r="E120" s="51" t="s">
        <v>27</v>
      </c>
      <c r="G120" s="32"/>
      <c r="H120" s="52">
        <v>43971</v>
      </c>
      <c r="J120" s="52">
        <v>44006</v>
      </c>
    </row>
    <row r="121" spans="2:10" ht="12.95" customHeight="1">
      <c r="B121" s="43" t="s">
        <v>34</v>
      </c>
      <c r="C121" s="33"/>
      <c r="D121" s="33"/>
      <c r="E121" s="53" t="s">
        <v>28</v>
      </c>
      <c r="F121" s="44"/>
      <c r="G121" s="45"/>
      <c r="H121" s="54">
        <v>504220.67</v>
      </c>
      <c r="I121" s="37">
        <f>I114</f>
        <v>4592.15</v>
      </c>
      <c r="J121" s="40">
        <f>H121+I121</f>
        <v>508812.82</v>
      </c>
    </row>
    <row r="122" spans="2:10" ht="12.95" customHeight="1">
      <c r="B122" s="32"/>
      <c r="C122" s="33"/>
      <c r="D122" s="33"/>
      <c r="E122" s="46" t="s">
        <v>22</v>
      </c>
      <c r="F122" s="47"/>
      <c r="G122" s="38"/>
      <c r="H122" s="55">
        <v>381282.64</v>
      </c>
      <c r="I122" s="37">
        <f>I92+I26</f>
        <v>3086.0499999999997</v>
      </c>
      <c r="J122" s="39">
        <f>H122+I122</f>
        <v>384368.69</v>
      </c>
    </row>
    <row r="123" spans="2:10" ht="12.95" customHeight="1">
      <c r="B123" s="32"/>
      <c r="C123" s="33"/>
      <c r="D123" s="33"/>
      <c r="E123" s="27" t="s">
        <v>23</v>
      </c>
      <c r="F123" s="32"/>
      <c r="G123" s="48"/>
      <c r="H123" s="55">
        <v>122938.03</v>
      </c>
      <c r="I123" s="37">
        <f>I109+I27</f>
        <v>1506.1</v>
      </c>
      <c r="J123" s="39">
        <f>H123+I123</f>
        <v>124444.13</v>
      </c>
    </row>
    <row r="124" spans="2:10" ht="12.95" customHeight="1">
      <c r="B124" s="52" t="s">
        <v>42</v>
      </c>
      <c r="E124" s="49" t="s">
        <v>29</v>
      </c>
      <c r="F124" s="47"/>
      <c r="G124" s="38"/>
      <c r="H124" s="40">
        <f>H122+H123</f>
        <v>504220.67000000004</v>
      </c>
      <c r="I124" s="37">
        <f>SUM(I122:I123)</f>
        <v>4592.15</v>
      </c>
      <c r="J124" s="40">
        <f>SUM(J122:J123)</f>
        <v>508812.82</v>
      </c>
    </row>
    <row r="125" spans="5:10" ht="12.95" customHeight="1">
      <c r="E125" s="27" t="s">
        <v>17</v>
      </c>
      <c r="F125" s="32"/>
      <c r="G125" s="48"/>
      <c r="H125" s="39">
        <f>H121-H124</f>
        <v>0</v>
      </c>
      <c r="I125" s="40">
        <f>I121-I124</f>
        <v>0</v>
      </c>
      <c r="J125" s="39">
        <f>J121-J124</f>
        <v>0</v>
      </c>
    </row>
    <row r="126" spans="5:10" ht="12.95" customHeight="1">
      <c r="E126" s="49" t="s">
        <v>30</v>
      </c>
      <c r="F126" s="47"/>
      <c r="G126" s="38"/>
      <c r="H126" s="56">
        <v>0</v>
      </c>
      <c r="I126" s="40">
        <f>I119</f>
        <v>0</v>
      </c>
      <c r="J126" s="40">
        <f>H126+I126</f>
        <v>0</v>
      </c>
    </row>
    <row r="127" ht="12.95" customHeight="1"/>
    <row r="128" ht="12.95" customHeight="1"/>
  </sheetData>
  <mergeCells count="41">
    <mergeCell ref="E117:H117"/>
    <mergeCell ref="E118:H118"/>
    <mergeCell ref="E119:H119"/>
    <mergeCell ref="A96:A108"/>
    <mergeCell ref="E109:G109"/>
    <mergeCell ref="E112:G112"/>
    <mergeCell ref="E114:H114"/>
    <mergeCell ref="E115:H115"/>
    <mergeCell ref="E116:H116"/>
    <mergeCell ref="E92:G92"/>
    <mergeCell ref="A84:A85"/>
    <mergeCell ref="A52:A53"/>
    <mergeCell ref="A54:A55"/>
    <mergeCell ref="A56:A57"/>
    <mergeCell ref="A58:A59"/>
    <mergeCell ref="A60:A61"/>
    <mergeCell ref="A62:A68"/>
    <mergeCell ref="A69:A72"/>
    <mergeCell ref="A73:A74"/>
    <mergeCell ref="A75:A76"/>
    <mergeCell ref="A77:A83"/>
    <mergeCell ref="A86:A91"/>
    <mergeCell ref="E27:G27"/>
    <mergeCell ref="E28:G28"/>
    <mergeCell ref="A42:A43"/>
    <mergeCell ref="A44:A49"/>
    <mergeCell ref="A50:A51"/>
    <mergeCell ref="A30:A33"/>
    <mergeCell ref="A34:A41"/>
    <mergeCell ref="A5:A9"/>
    <mergeCell ref="E26:G26"/>
    <mergeCell ref="H1:J1"/>
    <mergeCell ref="B2:B3"/>
    <mergeCell ref="E2:E3"/>
    <mergeCell ref="F2:F3"/>
    <mergeCell ref="G2:G3"/>
    <mergeCell ref="A15:A16"/>
    <mergeCell ref="A17:A18"/>
    <mergeCell ref="A19:A22"/>
    <mergeCell ref="A23:A24"/>
    <mergeCell ref="E25:G25"/>
  </mergeCells>
  <conditionalFormatting sqref="C25:D27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22">
    <cfRule type="expression" priority="22" dxfId="2" stopIfTrue="1">
      <formula>$J122="Z"</formula>
    </cfRule>
    <cfRule type="expression" priority="23" dxfId="1" stopIfTrue="1">
      <formula>$J122="T"</formula>
    </cfRule>
    <cfRule type="expression" priority="24" dxfId="0" stopIfTrue="1">
      <formula>$J122="Y"</formula>
    </cfRule>
  </conditionalFormatting>
  <conditionalFormatting sqref="H123">
    <cfRule type="expression" priority="19" dxfId="2" stopIfTrue="1">
      <formula>$J123="Z"</formula>
    </cfRule>
    <cfRule type="expression" priority="20" dxfId="1" stopIfTrue="1">
      <formula>$J123="T"</formula>
    </cfRule>
    <cfRule type="expression" priority="21" dxfId="0" stopIfTrue="1">
      <formula>$J123="Y"</formula>
    </cfRule>
  </conditionalFormatting>
  <conditionalFormatting sqref="H195">
    <cfRule type="expression" priority="16" dxfId="2" stopIfTrue="1">
      <formula>$J195="Z"</formula>
    </cfRule>
    <cfRule type="expression" priority="17" dxfId="1" stopIfTrue="1">
      <formula>$J195="T"</formula>
    </cfRule>
    <cfRule type="expression" priority="18" dxfId="0" stopIfTrue="1">
      <formula>$J195="Y"</formula>
    </cfRule>
  </conditionalFormatting>
  <conditionalFormatting sqref="H196">
    <cfRule type="expression" priority="13" dxfId="2" stopIfTrue="1">
      <formula>$J196="Z"</formula>
    </cfRule>
    <cfRule type="expression" priority="14" dxfId="1" stopIfTrue="1">
      <formula>$J196="T"</formula>
    </cfRule>
    <cfRule type="expression" priority="15" dxfId="0" stopIfTrue="1">
      <formula>$J196="Y"</formula>
    </cfRule>
  </conditionalFormatting>
  <conditionalFormatting sqref="H197">
    <cfRule type="expression" priority="10" dxfId="2" stopIfTrue="1">
      <formula>$J197="Z"</formula>
    </cfRule>
    <cfRule type="expression" priority="11" dxfId="1" stopIfTrue="1">
      <formula>$J197="T"</formula>
    </cfRule>
    <cfRule type="expression" priority="12" dxfId="0" stopIfTrue="1">
      <formula>$J197="Y"</formula>
    </cfRule>
  </conditionalFormatting>
  <conditionalFormatting sqref="H121">
    <cfRule type="expression" priority="7" dxfId="2" stopIfTrue="1">
      <formula>$J121="Z"</formula>
    </cfRule>
    <cfRule type="expression" priority="8" dxfId="1" stopIfTrue="1">
      <formula>$J121="T"</formula>
    </cfRule>
    <cfRule type="expression" priority="9" dxfId="0" stopIfTrue="1">
      <formula>$J121="Y"</formula>
    </cfRule>
  </conditionalFormatting>
  <conditionalFormatting sqref="H122">
    <cfRule type="expression" priority="4" dxfId="2" stopIfTrue="1">
      <formula>$J122="Z"</formula>
    </cfRule>
    <cfRule type="expression" priority="5" dxfId="1" stopIfTrue="1">
      <formula>$J122="T"</formula>
    </cfRule>
    <cfRule type="expression" priority="6" dxfId="0" stopIfTrue="1">
      <formula>$J122="Y"</formula>
    </cfRule>
  </conditionalFormatting>
  <conditionalFormatting sqref="H123">
    <cfRule type="expression" priority="1" dxfId="2" stopIfTrue="1">
      <formula>$J123="Z"</formula>
    </cfRule>
    <cfRule type="expression" priority="2" dxfId="1" stopIfTrue="1">
      <formula>$J123="T"</formula>
    </cfRule>
    <cfRule type="expression" priority="3" dxfId="0" stopIfTrue="1">
      <formula>$J123="Y"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2020-06-24T06:21:04Z</cp:lastPrinted>
  <dcterms:created xsi:type="dcterms:W3CDTF">2019-02-01T08:27:03Z</dcterms:created>
  <dcterms:modified xsi:type="dcterms:W3CDTF">2020-06-25T06:17:08Z</dcterms:modified>
  <cp:category/>
  <cp:version/>
  <cp:contentType/>
  <cp:contentStatus/>
</cp:coreProperties>
</file>