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1"/>
  </bookViews>
  <sheets>
    <sheet name="RMO 15.7.2020" sheetId="1" r:id="rId1"/>
    <sheet name="Dodatek" sheetId="2" r:id="rId2"/>
    <sheet name="schváleno 15.7.2020" sheetId="3" r:id="rId3"/>
  </sheets>
  <definedNames/>
  <calcPr calcId="145621"/>
</workbook>
</file>

<file path=xl/sharedStrings.xml><?xml version="1.0" encoding="utf-8"?>
<sst xmlns="http://schemas.openxmlformats.org/spreadsheetml/2006/main" count="611" uniqueCount="180">
  <si>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</si>
  <si>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</si>
  <si>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</si>
  <si>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</si>
  <si>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</si>
  <si>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</si>
  <si>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</si>
  <si>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</si>
  <si>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</si>
  <si>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</si>
  <si>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</si>
  <si>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</si>
  <si>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</si>
  <si>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</si>
  <si>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</si>
  <si>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</si>
  <si>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</si>
  <si>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</si>
  <si>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</si>
  <si>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</si>
  <si>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</si>
  <si>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</si>
  <si>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</si>
  <si>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</si>
  <si>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</si>
  <si>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</si>
  <si>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</si>
  <si>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 xml:space="preserve">       Platný rozpočet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</si>
  <si>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</si>
  <si>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</si>
  <si>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</si>
  <si>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</si>
  <si>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</si>
  <si>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</si>
  <si>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Rekapitulace celkového rozpočtu města na rok 2020 včetně RO</t>
  </si>
  <si>
    <t>P= příjmy   V= výdaje   NZ= nově zařazeno do R2020</t>
  </si>
  <si>
    <t>2.</t>
  </si>
  <si>
    <t>0516</t>
  </si>
  <si>
    <t>NZ</t>
  </si>
  <si>
    <t xml:space="preserve">Rozpočtové opatření č. 7/2020 - změna schváleného rozpočtu roku 2020 - červenec (údaje v tis. Kč) </t>
  </si>
  <si>
    <t>Příloha k us. č. RMO/xx/x/20</t>
  </si>
  <si>
    <t>č. 7</t>
  </si>
  <si>
    <t>Otrokovice 15.7.2020</t>
  </si>
  <si>
    <t>0483</t>
  </si>
  <si>
    <t>0480</t>
  </si>
  <si>
    <t>0470</t>
  </si>
  <si>
    <t>0450</t>
  </si>
  <si>
    <t>0452</t>
  </si>
  <si>
    <t>0481</t>
  </si>
  <si>
    <t>0482</t>
  </si>
  <si>
    <t>Účel. dot. KÚ ZK pro SENIOR Denní stacionář, identifikátor 1373730, 295.344 Kč  P</t>
  </si>
  <si>
    <t>Neinv. transfer pro SENIOR Denní stacionář, identifikátor 1373730, 295.344 Kč      V</t>
  </si>
  <si>
    <t>Účel. dot. KÚ ZK pro SENIOR Domov pro seniory, ident. 1869567, 3 517 984 Kč   P</t>
  </si>
  <si>
    <t>Neinv. transfer pro SENIOR Domov pro seniory, ident. 1869567, 3 517 984 Kč       V</t>
  </si>
  <si>
    <t>Neinv. transfer pro SENIOR Pečovatelská sl., ident. 2119454, 986,000 Kč            V</t>
  </si>
  <si>
    <t>Účel. dot. KÚ ZK pro SENIOR Pečovatelská sl., ident. 2119454, 986.000 Kč         P</t>
  </si>
  <si>
    <t>Neinv. transfer pro SENIOR, Domov pro seniory, ident. 3511015, 4 560.348 Kč      V</t>
  </si>
  <si>
    <t>Účel. dot. KÚ ZK pro SENIOR, Domov pro seniory, indent. 3511015, 4 560.348 Kč P</t>
  </si>
  <si>
    <t>Účel. dot. KÚ ZK pro SENIOR Odlehčovací sl., ident. 3940307, 483.200 Kč          P</t>
  </si>
  <si>
    <t>Neinv. transfer pro SENIOR Odlehčovací sl., ident. 3940307, 483.200 Kč              V</t>
  </si>
  <si>
    <t>Účel. dot. KÚ ZK pro SENIOR Domov zvl.režim, ident. 6696436, 2 396.800 Kč      P</t>
  </si>
  <si>
    <t>Neinv. transfer pro SENIOR Domov zvl. režim, ident. 6696436, 2 396.800 Kč         V</t>
  </si>
  <si>
    <t>Účel. dot. KÚ ZK pro SENIOR Odl. služby, ident. 7318632, 483.200 Kč               P</t>
  </si>
  <si>
    <t>Neinv. transfer pro SENIOR Odl. služby, ident. 7318632, 483.200 Kč                   V</t>
  </si>
  <si>
    <t>7209</t>
  </si>
  <si>
    <t>VPS Doplatek Volby do EP konané v r. 2019, 36.453,5 Kč - P</t>
  </si>
  <si>
    <t>Bezbariérové úpravy a vybavení zastávek MHD - posílení fin. prostředků na akci - V</t>
  </si>
  <si>
    <t>Dotace poskytovatelům soc.sl.-přesun daru od Barumu a Teplárny do úpravy zast.MHD</t>
  </si>
  <si>
    <t>ORM Oprava lávek přes Dřevnici  - přesun na opravu lávek přes Moravu (org. 6232)</t>
  </si>
  <si>
    <t>ORM Oprava lávek přes Moravu u TSO</t>
  </si>
  <si>
    <t>6232</t>
  </si>
  <si>
    <t>6126</t>
  </si>
  <si>
    <t>9322</t>
  </si>
  <si>
    <t>ORM Obnova vstupní části měst. hřbitova - přesun na pol. 6121 v rámci org.</t>
  </si>
  <si>
    <t xml:space="preserve">ORM Obnova vstupní části měst. hřbitova - posílení pol. 6121 </t>
  </si>
  <si>
    <t>9319</t>
  </si>
  <si>
    <t>ORM Využití prostor rad. restaurace pro MP - posílení pol. 6121</t>
  </si>
  <si>
    <t>ORM Využití prostor rad. restaurace pro MP - přesun na pol. 6121 v rámci org.</t>
  </si>
  <si>
    <t>3.</t>
  </si>
  <si>
    <t>00100</t>
  </si>
  <si>
    <t>0326</t>
  </si>
  <si>
    <t>0327</t>
  </si>
  <si>
    <t>4.</t>
  </si>
  <si>
    <t>5.</t>
  </si>
  <si>
    <t>KRŘ JSDH Kvítk. školení a vzděl. - přesun na pol. 5132 - ochr. pomůcky v rámci org.</t>
  </si>
  <si>
    <t>KRŘ JSDH Kvítk. prádlo oděv - přesun na pol. 5132 - ochr. pomůcky v rámci org.</t>
  </si>
  <si>
    <t>KRŘ JSDH Kvítk. cestovné - přesun na pol. 5132 - ochr. pomůcky v rámci org.</t>
  </si>
  <si>
    <t>KRŘ JSDH Kvítk. - posílení fin. prost. na ochranné pomůcky</t>
  </si>
  <si>
    <t>KRŘ JSD Kvítk. - posílení pol. 5021 - odpracované hodiny</t>
  </si>
  <si>
    <t>KRŘ JSDH Otrokovice - OOV - přesun na org. 0327, pol. 5021</t>
  </si>
  <si>
    <t xml:space="preserve">KRŘ JSDH Otrokovice pořízení hasičského vysavače </t>
  </si>
  <si>
    <t>KRŘ DHM - přesun na org. 0326 JSDH Otrokovice - pořízení vysavače</t>
  </si>
  <si>
    <t>KRŘ nákup služeb - přesun na org. 0326 JSDH Otrokovice - pořízení vysavače</t>
  </si>
  <si>
    <t>6.</t>
  </si>
  <si>
    <t xml:space="preserve">Bezbariérové úpravy a vybavení zast.MHD - posílení fin. prostředků o přijaté fin. dary </t>
  </si>
  <si>
    <t>5207</t>
  </si>
  <si>
    <t>5201</t>
  </si>
  <si>
    <t>5202</t>
  </si>
  <si>
    <t>DOP Do práce na kole, nákup služeb - přesun na ETM na nájem sálu v OB</t>
  </si>
  <si>
    <t>DOP Do práce na kole, platby krajům - přesun na ETM na nájem sálu v OB</t>
  </si>
  <si>
    <t>DOP Do práce na kole, věcné dary - přesun na ETM na nájem sálu v OB</t>
  </si>
  <si>
    <t>DOP Do práce na kole, pohoštění - přesun na ETM na nájem sálu v OB</t>
  </si>
  <si>
    <t>DOP MOTOBESIP, nákup služeb - přesun na ETM na nájem sálu v OB</t>
  </si>
  <si>
    <t>DOP ETM nájem sálu v OB</t>
  </si>
  <si>
    <t>7.</t>
  </si>
  <si>
    <t>EKO JSDH Otr.přesun z oprav na pol. 5123 podl.tech.zhod.-nezávis.topení do TATRA 815</t>
  </si>
  <si>
    <t>EKO JSDH Otr.zavedení nové pol. 5123 podl.techn.zhodn.-nezávis.topení do TATRA 815</t>
  </si>
  <si>
    <t>Neinv. dotace na Plán udržitelné měst. mobility - vynulování předpokl. příjmu</t>
  </si>
  <si>
    <t>SFŽP Příjem neinv. dotace na Plán udržitelné měst. mobility 999.944 Kč</t>
  </si>
  <si>
    <t>KRŘ nákup služeb - přesun na orrg. 0327, pol. 5132 - ochrann. pomůcky</t>
  </si>
  <si>
    <t>KRŘ DHM - přesun na orrg. 0327, pol. 5132 - ochr. pomůcky</t>
  </si>
  <si>
    <t xml:space="preserve">Rozpočtové opatření č. 7/2020 - změna schváleného rozpočtu roku 2020 - červenec DODATEK (údaje v tis. Kč) </t>
  </si>
  <si>
    <t>SOC HOFOTR platy zam.v prac.poměru-přesun na opravy měst.bytů (5137,5171,5154)</t>
  </si>
  <si>
    <t>0484</t>
  </si>
  <si>
    <t>SOC HOFOTR zavedení nové pol. na el. energii</t>
  </si>
  <si>
    <t>SOC HOFOTR posílení pol. na pořízení DHM</t>
  </si>
  <si>
    <t>SOC HOFOTR posílení pol. na vzdělávání</t>
  </si>
  <si>
    <t>Účel. dot. KÚ ZK pro SENIOR Denní stacionář, identifikátor 1373730, 35.520 Kč  P</t>
  </si>
  <si>
    <t>Účel. dot. KÚ ZK pro SENIOR Pečovatelská sl., ident. 2119454, 187.320 Kč        P</t>
  </si>
  <si>
    <t>Neinv. transfer pro SENIOR Denní stacionář, identifikátor 1373730, 35.520 Kč      V</t>
  </si>
  <si>
    <t>Neinv. transfer pro SENIOR Pečovatelská sl., ident. 2119454, 187.320 Kč            V</t>
  </si>
  <si>
    <t>Neinv. transfer pro SENIOR, Domov pro seniory, identifikátor 6696436, 83.760 Kč  V</t>
  </si>
  <si>
    <t>Neinv. transfer pro SENIOR, Domov pro seniory, identifikátor 7318632, 12.540 Kč  V</t>
  </si>
  <si>
    <t>Účel. dot. KÚ ZK pro SENIOR, Domov pro seniory, indent. 7318632, 12.540 Kč     P</t>
  </si>
  <si>
    <t>Účel. dot. KÚ ZK pro SENIOR, Domov pro seniory, indent. 6696436, 83.760 Kč    P</t>
  </si>
  <si>
    <t>Účel. dot. KÚ ZK pro SENIOR, Domov pro seniory, indent. 3511015, 240.240 Kč  P</t>
  </si>
  <si>
    <t>Neinv. transfer pro SENIOR Domov pro seniory, ident. 1869567, 185.280 Kč         V</t>
  </si>
  <si>
    <t>Účel. dot. KÚ ZK pro SENIOR Domov pro seniory, ident. 1869567, 185.280 Kč     P</t>
  </si>
  <si>
    <t>Neinv. transfer pro SENIOR, Domov pro seniory, ident. 3511015, 240.240 Kč        V</t>
  </si>
  <si>
    <t>1244</t>
  </si>
  <si>
    <t>0730</t>
  </si>
  <si>
    <t>0731</t>
  </si>
  <si>
    <t>OŠK Záštita ST - přesun na TJ Jiskra VIP víceboj a FC Viktoria přím. kemp mládeže</t>
  </si>
  <si>
    <t>OŠK Fin. dar pro TJ Jiskra Otrokovice, IČ 18152805, VIP víceboj</t>
  </si>
  <si>
    <t>0518</t>
  </si>
  <si>
    <t>0505</t>
  </si>
  <si>
    <t>OŠK Fin. dar pro FC Viktoria Otrokovice, IČ 46308792, příměstský kemp mládeže</t>
  </si>
  <si>
    <t>OŠK zájmová činnost v kultuře - přesun na Open air festival Jeden den Naděje</t>
  </si>
  <si>
    <t>SOC HOFOTR posílení položky na opravy bytů</t>
  </si>
  <si>
    <t>Neinv. dotace NADĚJE, pob. Otr., IČ 00570931, Open air festival Jeden den Naděje</t>
  </si>
  <si>
    <t>KRŘ DHM - přesun na org. 0327, pol. 5021</t>
  </si>
  <si>
    <t>ORM Městské koupaliště - revitalizace</t>
  </si>
  <si>
    <t>8250</t>
  </si>
  <si>
    <t>5171</t>
  </si>
  <si>
    <t>6121</t>
  </si>
  <si>
    <t>ORM MŠ Trávníky oprava elektrorozvodů</t>
  </si>
  <si>
    <t>ORM MŠ Trávníky oprava schodiště</t>
  </si>
  <si>
    <t>2285</t>
  </si>
  <si>
    <t>ORM MŠ K.H.Máchy rozvody vody</t>
  </si>
  <si>
    <t>ORM Zlepšení tepelně tech. vlastností ul. Hlavní 1161</t>
  </si>
  <si>
    <t>ORM Rekonstrukce komunikace ul. Spojovací</t>
  </si>
  <si>
    <t>ORM Zlepšení energetických vlastností SENIORu B</t>
  </si>
  <si>
    <t>ORM Sklad materiálu SENIOR B</t>
  </si>
  <si>
    <t>ORM Tělocvična a spol. místnost SENIOR B</t>
  </si>
  <si>
    <t>ORM Páteřní cyklostezka, O-V, napojení Baťov</t>
  </si>
  <si>
    <t>ORM Páteřní cyklostezka, napojení sídliště Střed</t>
  </si>
  <si>
    <t>ORM Rozšíření hřbitova - zvýšení kapacity</t>
  </si>
  <si>
    <t>ORM MěÚ bud.1 rek.chodeb a částí kanceláří</t>
  </si>
  <si>
    <t>ORM Využití prostor býv. MP na pracoviště MěÚ</t>
  </si>
  <si>
    <t>ORM + PROV opravy a udržování</t>
  </si>
  <si>
    <t>8.</t>
  </si>
  <si>
    <t>ORM - Úprava prostranství před ZŠ TGM</t>
  </si>
  <si>
    <t>ORM - ZŠ TGM rekonstrukce kuchyně</t>
  </si>
  <si>
    <t>5137</t>
  </si>
  <si>
    <t>ORM ZŠ Mánesova oprava topení ŠJ</t>
  </si>
  <si>
    <t>ORM Oprava lávek přes Dřevnici</t>
  </si>
  <si>
    <t>ORM ZŠ TGM běžecké dráhy ŠH</t>
  </si>
  <si>
    <t>ORM ZŠ TGM el. rozvody</t>
  </si>
  <si>
    <t>ORM ZŠ TGM rekonstrukce kuchyně</t>
  </si>
  <si>
    <t>3113</t>
  </si>
  <si>
    <t>6122</t>
  </si>
  <si>
    <t>ORM Projekty nejbližších let - přesun na MK - revitalizace (org. 8250)</t>
  </si>
  <si>
    <t>0128</t>
  </si>
  <si>
    <t>9.</t>
  </si>
  <si>
    <t>10.</t>
  </si>
  <si>
    <t>11.</t>
  </si>
  <si>
    <t>12.</t>
  </si>
  <si>
    <t>13.</t>
  </si>
  <si>
    <t>Příloha k us. č. RMO/28/12/20</t>
  </si>
  <si>
    <t>OŠK záj.čin.v kultuře-přesun na Open air festival Jeden den Naděje dle us.RMO/27/12/20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</si>
</sst>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3" fillId="0" borderId="4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4" xfId="0" applyNumberFormat="1" applyFont="1" applyFill="1" applyBorder="1"/>
    <xf numFmtId="0" fontId="1" fillId="0" borderId="7" xfId="0" applyFont="1" applyBorder="1"/>
    <xf numFmtId="4" fontId="1" fillId="0" borderId="4" xfId="0" applyNumberFormat="1" applyFont="1" applyBorder="1"/>
    <xf numFmtId="4" fontId="3" fillId="0" borderId="4" xfId="0" applyNumberFormat="1" applyFont="1" applyBorder="1"/>
    <xf numFmtId="4" fontId="3" fillId="0" borderId="6" xfId="0" applyNumberFormat="1" applyFont="1" applyBorder="1"/>
    <xf numFmtId="4" fontId="1" fillId="0" borderId="8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8" xfId="0" applyFont="1" applyBorder="1"/>
    <xf numFmtId="0" fontId="3" fillId="0" borderId="1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7" xfId="20" applyNumberFormat="1" applyFont="1" applyFill="1" applyBorder="1" applyAlignment="1" applyProtection="1">
      <alignment/>
      <protection/>
    </xf>
    <xf numFmtId="4" fontId="1" fillId="4" borderId="7" xfId="20" applyNumberFormat="1" applyFont="1" applyFill="1" applyBorder="1" applyAlignment="1" applyProtection="1">
      <alignment/>
      <protection/>
    </xf>
    <xf numFmtId="4" fontId="3" fillId="0" borderId="12" xfId="0" applyNumberFormat="1" applyFont="1" applyBorder="1"/>
    <xf numFmtId="49" fontId="3" fillId="3" borderId="0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4" fontId="1" fillId="5" borderId="4" xfId="0" applyNumberFormat="1" applyFont="1" applyFill="1" applyBorder="1"/>
    <xf numFmtId="4" fontId="3" fillId="5" borderId="4" xfId="0" applyNumberFormat="1" applyFont="1" applyFill="1" applyBorder="1"/>
    <xf numFmtId="0" fontId="1" fillId="0" borderId="7" xfId="0" applyFont="1" applyFill="1" applyBorder="1"/>
    <xf numFmtId="0" fontId="3" fillId="0" borderId="4" xfId="0" applyFont="1" applyBorder="1"/>
    <xf numFmtId="0" fontId="1" fillId="5" borderId="7" xfId="0" applyFont="1" applyFill="1" applyBorder="1"/>
    <xf numFmtId="2" fontId="1" fillId="5" borderId="4" xfId="0" applyNumberFormat="1" applyFont="1" applyFill="1" applyBorder="1"/>
    <xf numFmtId="0" fontId="3" fillId="5" borderId="4" xfId="0" applyFont="1" applyFill="1" applyBorder="1"/>
    <xf numFmtId="4" fontId="1" fillId="5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/>
    <xf numFmtId="2" fontId="3" fillId="0" borderId="4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9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A1" sqref="A1:XFD1048576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49" customWidth="1"/>
    <col min="4" max="4" width="10.00390625" style="49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39</v>
      </c>
      <c r="B1" s="2"/>
      <c r="C1" s="3"/>
      <c r="D1" s="3"/>
      <c r="H1" s="127" t="s">
        <v>40</v>
      </c>
      <c r="I1" s="127"/>
      <c r="J1" s="127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41</v>
      </c>
      <c r="J3" s="6" t="s">
        <v>11</v>
      </c>
    </row>
    <row r="4" spans="1:10" ht="12.95" customHeight="1">
      <c r="A4" s="7" t="s">
        <v>12</v>
      </c>
      <c r="B4" s="68"/>
      <c r="C4" s="69"/>
      <c r="D4" s="43"/>
      <c r="E4" s="43"/>
      <c r="F4" s="43"/>
      <c r="G4" s="43"/>
      <c r="H4" s="43"/>
      <c r="I4" s="43"/>
      <c r="J4" s="44"/>
    </row>
    <row r="5" spans="1:10" ht="12.95" customHeight="1">
      <c r="A5" s="120" t="s">
        <v>13</v>
      </c>
      <c r="B5" s="9" t="s">
        <v>107</v>
      </c>
      <c r="C5" s="8"/>
      <c r="D5" s="14"/>
      <c r="E5" s="14"/>
      <c r="F5" s="15">
        <v>4113</v>
      </c>
      <c r="G5" s="15">
        <v>8201</v>
      </c>
      <c r="H5" s="14">
        <v>999.9</v>
      </c>
      <c r="I5" s="81">
        <v>-999.9</v>
      </c>
      <c r="J5" s="13">
        <f aca="true" t="shared" si="0" ref="J5:J8">H5+I5</f>
        <v>0</v>
      </c>
    </row>
    <row r="6" spans="1:10" ht="12.95" customHeight="1">
      <c r="A6" s="120"/>
      <c r="B6" s="82" t="s">
        <v>108</v>
      </c>
      <c r="C6" s="72" t="s">
        <v>38</v>
      </c>
      <c r="D6" s="77">
        <v>90002</v>
      </c>
      <c r="E6" s="76"/>
      <c r="F6" s="77">
        <v>4113</v>
      </c>
      <c r="G6" s="77">
        <v>8201</v>
      </c>
      <c r="H6" s="83">
        <v>0</v>
      </c>
      <c r="I6" s="84">
        <v>999.94</v>
      </c>
      <c r="J6" s="78">
        <f t="shared" si="0"/>
        <v>999.94</v>
      </c>
    </row>
    <row r="7" spans="1:10" ht="12.95" customHeight="1">
      <c r="A7" s="120"/>
      <c r="B7" s="82" t="s">
        <v>65</v>
      </c>
      <c r="C7" s="72" t="s">
        <v>38</v>
      </c>
      <c r="D7" s="77"/>
      <c r="E7" s="77">
        <v>6402</v>
      </c>
      <c r="F7" s="77">
        <v>2222</v>
      </c>
      <c r="G7" s="73"/>
      <c r="H7" s="85">
        <v>0</v>
      </c>
      <c r="I7" s="86">
        <v>36.45</v>
      </c>
      <c r="J7" s="78">
        <f t="shared" si="0"/>
        <v>36.45</v>
      </c>
    </row>
    <row r="8" spans="1:10" ht="12.95" customHeight="1">
      <c r="A8" s="120"/>
      <c r="B8" s="80" t="s">
        <v>66</v>
      </c>
      <c r="C8" s="8"/>
      <c r="D8" s="14"/>
      <c r="E8" s="15">
        <v>2221</v>
      </c>
      <c r="F8" s="15">
        <v>6121</v>
      </c>
      <c r="G8" s="11" t="s">
        <v>64</v>
      </c>
      <c r="H8" s="16">
        <v>11719</v>
      </c>
      <c r="I8" s="12">
        <v>36.49</v>
      </c>
      <c r="J8" s="13">
        <f t="shared" si="0"/>
        <v>11755.49</v>
      </c>
    </row>
    <row r="9" spans="1:10" ht="12.95" customHeight="1">
      <c r="A9" s="120" t="s">
        <v>36</v>
      </c>
      <c r="B9" s="67" t="s">
        <v>50</v>
      </c>
      <c r="C9" s="10"/>
      <c r="D9" s="8">
        <v>13305</v>
      </c>
      <c r="E9" s="8"/>
      <c r="F9" s="8">
        <v>4122</v>
      </c>
      <c r="G9" s="11" t="s">
        <v>43</v>
      </c>
      <c r="H9" s="16">
        <v>443.01</v>
      </c>
      <c r="I9" s="12">
        <v>295.35</v>
      </c>
      <c r="J9" s="13">
        <f>H9+I9</f>
        <v>738.36</v>
      </c>
    </row>
    <row r="10" spans="1:10" ht="12.95" customHeight="1">
      <c r="A10" s="120"/>
      <c r="B10" s="67" t="s">
        <v>51</v>
      </c>
      <c r="C10" s="10"/>
      <c r="D10" s="8">
        <v>13305</v>
      </c>
      <c r="E10" s="8">
        <v>4356</v>
      </c>
      <c r="F10" s="8">
        <v>5336</v>
      </c>
      <c r="G10" s="11" t="s">
        <v>43</v>
      </c>
      <c r="H10" s="16">
        <v>443.01</v>
      </c>
      <c r="I10" s="12">
        <v>295.35</v>
      </c>
      <c r="J10" s="13">
        <f aca="true" t="shared" si="1" ref="J10:J26">H10+I10</f>
        <v>738.36</v>
      </c>
    </row>
    <row r="11" spans="1:10" ht="12.95" customHeight="1">
      <c r="A11" s="120"/>
      <c r="B11" s="67" t="s">
        <v>52</v>
      </c>
      <c r="C11" s="10"/>
      <c r="D11" s="8">
        <v>13305</v>
      </c>
      <c r="E11" s="8"/>
      <c r="F11" s="8">
        <v>4122</v>
      </c>
      <c r="G11" s="11" t="s">
        <v>44</v>
      </c>
      <c r="H11" s="16">
        <v>5276.98</v>
      </c>
      <c r="I11" s="12">
        <v>3517.98</v>
      </c>
      <c r="J11" s="13">
        <f t="shared" si="1"/>
        <v>8794.96</v>
      </c>
    </row>
    <row r="12" spans="1:10" ht="12.95" customHeight="1">
      <c r="A12" s="120"/>
      <c r="B12" s="67" t="s">
        <v>53</v>
      </c>
      <c r="C12" s="10"/>
      <c r="D12" s="8">
        <v>13305</v>
      </c>
      <c r="E12" s="8">
        <v>4350</v>
      </c>
      <c r="F12" s="8">
        <v>5336</v>
      </c>
      <c r="G12" s="11" t="s">
        <v>44</v>
      </c>
      <c r="H12" s="16">
        <v>5276.98</v>
      </c>
      <c r="I12" s="12">
        <v>3517.98</v>
      </c>
      <c r="J12" s="13">
        <f t="shared" si="1"/>
        <v>8794.96</v>
      </c>
    </row>
    <row r="13" spans="1:10" ht="12.95" customHeight="1">
      <c r="A13" s="120"/>
      <c r="B13" s="67" t="s">
        <v>55</v>
      </c>
      <c r="C13" s="10"/>
      <c r="D13" s="8">
        <v>13305</v>
      </c>
      <c r="E13" s="8"/>
      <c r="F13" s="8">
        <v>4122</v>
      </c>
      <c r="G13" s="11" t="s">
        <v>45</v>
      </c>
      <c r="H13" s="16">
        <v>1344</v>
      </c>
      <c r="I13" s="12">
        <v>896</v>
      </c>
      <c r="J13" s="13">
        <f t="shared" si="1"/>
        <v>2240</v>
      </c>
    </row>
    <row r="14" spans="1:10" ht="12.95" customHeight="1">
      <c r="A14" s="120"/>
      <c r="B14" s="67" t="s">
        <v>54</v>
      </c>
      <c r="C14" s="10"/>
      <c r="D14" s="8">
        <v>13305</v>
      </c>
      <c r="E14" s="8">
        <v>4351</v>
      </c>
      <c r="F14" s="8">
        <v>5336</v>
      </c>
      <c r="G14" s="11" t="s">
        <v>45</v>
      </c>
      <c r="H14" s="16">
        <v>1344</v>
      </c>
      <c r="I14" s="12">
        <v>896</v>
      </c>
      <c r="J14" s="13">
        <f t="shared" si="1"/>
        <v>2240</v>
      </c>
    </row>
    <row r="15" spans="1:10" ht="12.95" customHeight="1">
      <c r="A15" s="120"/>
      <c r="B15" s="67" t="s">
        <v>57</v>
      </c>
      <c r="C15" s="10"/>
      <c r="D15" s="8">
        <v>13305</v>
      </c>
      <c r="E15" s="8"/>
      <c r="F15" s="8">
        <v>4122</v>
      </c>
      <c r="G15" s="11" t="s">
        <v>46</v>
      </c>
      <c r="H15" s="16">
        <v>6840.52</v>
      </c>
      <c r="I15" s="12">
        <v>4560.35</v>
      </c>
      <c r="J15" s="13">
        <f t="shared" si="1"/>
        <v>11400.87</v>
      </c>
    </row>
    <row r="16" spans="1:10" ht="12.95" customHeight="1">
      <c r="A16" s="120"/>
      <c r="B16" s="67" t="s">
        <v>56</v>
      </c>
      <c r="C16" s="10"/>
      <c r="D16" s="8">
        <v>13305</v>
      </c>
      <c r="E16" s="8">
        <v>4350</v>
      </c>
      <c r="F16" s="8">
        <v>5336</v>
      </c>
      <c r="G16" s="11" t="s">
        <v>46</v>
      </c>
      <c r="H16" s="16">
        <v>6840.52</v>
      </c>
      <c r="I16" s="12">
        <v>4560.35</v>
      </c>
      <c r="J16" s="13">
        <f t="shared" si="1"/>
        <v>11400.87</v>
      </c>
    </row>
    <row r="17" spans="1:10" ht="12.95" customHeight="1">
      <c r="A17" s="120"/>
      <c r="B17" s="67" t="s">
        <v>58</v>
      </c>
      <c r="C17" s="10"/>
      <c r="D17" s="8">
        <v>13305</v>
      </c>
      <c r="E17" s="8"/>
      <c r="F17" s="8">
        <v>4122</v>
      </c>
      <c r="G17" s="11" t="s">
        <v>47</v>
      </c>
      <c r="H17" s="16">
        <v>724.8</v>
      </c>
      <c r="I17" s="12">
        <v>483.2</v>
      </c>
      <c r="J17" s="13">
        <f t="shared" si="1"/>
        <v>1208</v>
      </c>
    </row>
    <row r="18" spans="1:10" ht="12.95" customHeight="1">
      <c r="A18" s="120"/>
      <c r="B18" s="67" t="s">
        <v>59</v>
      </c>
      <c r="C18" s="10"/>
      <c r="D18" s="8">
        <v>13305</v>
      </c>
      <c r="E18" s="8">
        <v>4359</v>
      </c>
      <c r="F18" s="8">
        <v>5336</v>
      </c>
      <c r="G18" s="11" t="s">
        <v>47</v>
      </c>
      <c r="H18" s="16">
        <v>724.8</v>
      </c>
      <c r="I18" s="12">
        <v>483.2</v>
      </c>
      <c r="J18" s="13">
        <f t="shared" si="1"/>
        <v>1208</v>
      </c>
    </row>
    <row r="19" spans="1:10" ht="12.95" customHeight="1">
      <c r="A19" s="120"/>
      <c r="B19" s="67" t="s">
        <v>60</v>
      </c>
      <c r="C19" s="10"/>
      <c r="D19" s="8">
        <v>13305</v>
      </c>
      <c r="E19" s="8"/>
      <c r="F19" s="8">
        <v>4122</v>
      </c>
      <c r="G19" s="11" t="s">
        <v>48</v>
      </c>
      <c r="H19" s="16">
        <v>3595.2</v>
      </c>
      <c r="I19" s="12">
        <v>2396.8</v>
      </c>
      <c r="J19" s="13">
        <f t="shared" si="1"/>
        <v>5992</v>
      </c>
    </row>
    <row r="20" spans="1:10" ht="12.95" customHeight="1">
      <c r="A20" s="120"/>
      <c r="B20" s="67" t="s">
        <v>61</v>
      </c>
      <c r="C20" s="10"/>
      <c r="D20" s="8">
        <v>13305</v>
      </c>
      <c r="E20" s="8">
        <v>4357</v>
      </c>
      <c r="F20" s="8">
        <v>5336</v>
      </c>
      <c r="G20" s="11" t="s">
        <v>48</v>
      </c>
      <c r="H20" s="16">
        <v>3595.2</v>
      </c>
      <c r="I20" s="12">
        <v>2396.8</v>
      </c>
      <c r="J20" s="13">
        <f t="shared" si="1"/>
        <v>5992</v>
      </c>
    </row>
    <row r="21" spans="1:10" ht="12.95" customHeight="1">
      <c r="A21" s="120"/>
      <c r="B21" s="67" t="s">
        <v>62</v>
      </c>
      <c r="C21" s="15"/>
      <c r="D21" s="8">
        <v>13305</v>
      </c>
      <c r="E21" s="8"/>
      <c r="F21" s="8">
        <v>4122</v>
      </c>
      <c r="G21" s="11" t="s">
        <v>49</v>
      </c>
      <c r="H21" s="16">
        <v>724.8</v>
      </c>
      <c r="I21" s="12">
        <v>483.2</v>
      </c>
      <c r="J21" s="13">
        <f t="shared" si="1"/>
        <v>1208</v>
      </c>
    </row>
    <row r="22" spans="1:10" ht="12.95" customHeight="1">
      <c r="A22" s="120"/>
      <c r="B22" s="67" t="s">
        <v>63</v>
      </c>
      <c r="C22" s="4"/>
      <c r="D22" s="8">
        <v>13305</v>
      </c>
      <c r="E22" s="8">
        <v>4359</v>
      </c>
      <c r="F22" s="8">
        <v>5336</v>
      </c>
      <c r="G22" s="11" t="s">
        <v>49</v>
      </c>
      <c r="H22" s="16">
        <v>724.8</v>
      </c>
      <c r="I22" s="12">
        <v>483.2</v>
      </c>
      <c r="J22" s="13">
        <f t="shared" si="1"/>
        <v>1208</v>
      </c>
    </row>
    <row r="23" spans="1:10" ht="12.95" customHeight="1">
      <c r="A23" s="120" t="s">
        <v>78</v>
      </c>
      <c r="B23" s="87" t="s">
        <v>117</v>
      </c>
      <c r="C23" s="72" t="s">
        <v>38</v>
      </c>
      <c r="D23" s="73" t="s">
        <v>79</v>
      </c>
      <c r="E23" s="88"/>
      <c r="F23" s="89">
        <v>4122</v>
      </c>
      <c r="G23" s="73" t="s">
        <v>43</v>
      </c>
      <c r="H23" s="90">
        <v>0</v>
      </c>
      <c r="I23" s="91">
        <v>35.52</v>
      </c>
      <c r="J23" s="88">
        <f t="shared" si="1"/>
        <v>35.52</v>
      </c>
    </row>
    <row r="24" spans="1:10" ht="12.95" customHeight="1">
      <c r="A24" s="120"/>
      <c r="B24" s="87" t="s">
        <v>119</v>
      </c>
      <c r="C24" s="72" t="s">
        <v>38</v>
      </c>
      <c r="D24" s="73" t="s">
        <v>79</v>
      </c>
      <c r="E24" s="89">
        <v>4356</v>
      </c>
      <c r="F24" s="89">
        <v>5336</v>
      </c>
      <c r="G24" s="73" t="s">
        <v>43</v>
      </c>
      <c r="H24" s="90">
        <v>0</v>
      </c>
      <c r="I24" s="91">
        <v>35.52</v>
      </c>
      <c r="J24" s="88">
        <f t="shared" si="1"/>
        <v>35.52</v>
      </c>
    </row>
    <row r="25" spans="1:10" ht="12.95" customHeight="1">
      <c r="A25" s="120"/>
      <c r="B25" s="87" t="s">
        <v>118</v>
      </c>
      <c r="C25" s="72" t="s">
        <v>38</v>
      </c>
      <c r="D25" s="73" t="s">
        <v>79</v>
      </c>
      <c r="E25" s="89"/>
      <c r="F25" s="89">
        <v>4122</v>
      </c>
      <c r="G25" s="73" t="s">
        <v>45</v>
      </c>
      <c r="H25" s="85">
        <f>J13</f>
        <v>2240</v>
      </c>
      <c r="I25" s="91">
        <v>187.32</v>
      </c>
      <c r="J25" s="85">
        <f t="shared" si="1"/>
        <v>2427.32</v>
      </c>
    </row>
    <row r="26" spans="1:10" ht="12.95" customHeight="1">
      <c r="A26" s="120"/>
      <c r="B26" s="87" t="s">
        <v>120</v>
      </c>
      <c r="C26" s="72" t="s">
        <v>38</v>
      </c>
      <c r="D26" s="73" t="s">
        <v>79</v>
      </c>
      <c r="E26" s="89">
        <v>4351</v>
      </c>
      <c r="F26" s="89">
        <v>5336</v>
      </c>
      <c r="G26" s="73" t="s">
        <v>45</v>
      </c>
      <c r="H26" s="85">
        <f>J14</f>
        <v>2240</v>
      </c>
      <c r="I26" s="91">
        <v>187.32</v>
      </c>
      <c r="J26" s="85">
        <f t="shared" si="1"/>
        <v>2427.32</v>
      </c>
    </row>
    <row r="27" spans="1:10" s="20" customFormat="1" ht="12.95" customHeight="1">
      <c r="A27" s="17"/>
      <c r="B27" s="18"/>
      <c r="C27" s="19"/>
      <c r="D27" s="19"/>
      <c r="E27" s="128" t="s">
        <v>14</v>
      </c>
      <c r="F27" s="128"/>
      <c r="G27" s="128"/>
      <c r="H27" s="71">
        <f>H5+H6+H7+H9+H11+H13+H15+H17+H19+H21+H23+H25</f>
        <v>22189.21</v>
      </c>
      <c r="I27" s="71">
        <f aca="true" t="shared" si="2" ref="I27:J27">I5+I6+I7+I9+I11+I13+I15+I17+I19+I21+I23+I25</f>
        <v>12892.210000000003</v>
      </c>
      <c r="J27" s="71">
        <f t="shared" si="2"/>
        <v>35081.420000000006</v>
      </c>
    </row>
    <row r="28" spans="1:10" s="20" customFormat="1" ht="12.95" customHeight="1">
      <c r="A28" s="17"/>
      <c r="B28" s="21" t="s">
        <v>35</v>
      </c>
      <c r="C28" s="19"/>
      <c r="D28" s="19"/>
      <c r="E28" s="129" t="s">
        <v>15</v>
      </c>
      <c r="F28" s="129"/>
      <c r="G28" s="129"/>
      <c r="H28" s="71">
        <f>H10+H12+H14+H16+H18+H20+H22+H24+H26</f>
        <v>21189.309999999998</v>
      </c>
      <c r="I28" s="71">
        <f aca="true" t="shared" si="3" ref="I28:J28">I10+I12+I14+I16+I18+I20+I22+I24+I26</f>
        <v>12855.720000000001</v>
      </c>
      <c r="J28" s="71">
        <f t="shared" si="3"/>
        <v>34045.030000000006</v>
      </c>
    </row>
    <row r="29" spans="1:10" s="20" customFormat="1" ht="12.95" customHeight="1">
      <c r="A29" s="17"/>
      <c r="B29" s="22"/>
      <c r="C29" s="19"/>
      <c r="D29" s="19"/>
      <c r="E29" s="124" t="s">
        <v>16</v>
      </c>
      <c r="F29" s="124"/>
      <c r="G29" s="124"/>
      <c r="H29" s="74">
        <f>H8</f>
        <v>11719</v>
      </c>
      <c r="I29" s="74">
        <f>I8</f>
        <v>36.49</v>
      </c>
      <c r="J29" s="74">
        <f>J8</f>
        <v>11755.49</v>
      </c>
    </row>
    <row r="30" spans="1:10" ht="12.95" customHeight="1">
      <c r="A30" s="24"/>
      <c r="B30" s="25"/>
      <c r="C30" s="26"/>
      <c r="D30" s="26"/>
      <c r="E30" s="124" t="s">
        <v>17</v>
      </c>
      <c r="F30" s="124"/>
      <c r="G30" s="124"/>
      <c r="H30" s="27">
        <f>H27-H28-H29</f>
        <v>-10719.099999999999</v>
      </c>
      <c r="I30" s="27">
        <f>I27-I28-I29</f>
        <v>1.5987211554602254E-12</v>
      </c>
      <c r="J30" s="27">
        <f>J27-J28-J29</f>
        <v>-10719.1</v>
      </c>
    </row>
    <row r="31" spans="1:10" ht="12.95" customHeight="1">
      <c r="A31" s="28" t="s">
        <v>18</v>
      </c>
      <c r="B31" s="29"/>
      <c r="C31" s="30"/>
      <c r="D31" s="30"/>
      <c r="E31" s="31"/>
      <c r="F31" s="29"/>
      <c r="G31" s="29"/>
      <c r="H31" s="32"/>
      <c r="I31" s="32"/>
      <c r="J31" s="33"/>
    </row>
    <row r="32" spans="1:10" ht="12.95" customHeight="1">
      <c r="A32" s="66" t="s">
        <v>13</v>
      </c>
      <c r="B32" s="14" t="s">
        <v>67</v>
      </c>
      <c r="C32" s="10"/>
      <c r="D32" s="9"/>
      <c r="E32" s="8">
        <v>4357</v>
      </c>
      <c r="F32" s="8">
        <v>5222</v>
      </c>
      <c r="G32" s="11" t="s">
        <v>37</v>
      </c>
      <c r="H32" s="13">
        <v>129.07</v>
      </c>
      <c r="I32" s="34">
        <v>-128.07</v>
      </c>
      <c r="J32" s="13">
        <f aca="true" t="shared" si="4" ref="J32:J55">H32+I32</f>
        <v>1</v>
      </c>
    </row>
    <row r="33" spans="1:10" ht="12.95" customHeight="1">
      <c r="A33" s="119" t="s">
        <v>36</v>
      </c>
      <c r="B33" s="14" t="s">
        <v>68</v>
      </c>
      <c r="C33" s="10"/>
      <c r="D33" s="9"/>
      <c r="E33" s="8">
        <v>2219</v>
      </c>
      <c r="F33" s="8">
        <v>5171</v>
      </c>
      <c r="G33" s="11" t="s">
        <v>71</v>
      </c>
      <c r="H33" s="13">
        <v>362</v>
      </c>
      <c r="I33" s="34">
        <v>-140</v>
      </c>
      <c r="J33" s="13">
        <f t="shared" si="4"/>
        <v>222</v>
      </c>
    </row>
    <row r="34" spans="1:10" ht="12.95" customHeight="1">
      <c r="A34" s="119"/>
      <c r="B34" s="14" t="s">
        <v>69</v>
      </c>
      <c r="C34" s="15"/>
      <c r="D34" s="15"/>
      <c r="E34" s="15">
        <v>2219</v>
      </c>
      <c r="F34" s="15">
        <v>5171</v>
      </c>
      <c r="G34" s="11" t="s">
        <v>70</v>
      </c>
      <c r="H34" s="13">
        <v>3526</v>
      </c>
      <c r="I34" s="37">
        <v>140</v>
      </c>
      <c r="J34" s="13">
        <f>H34+I34</f>
        <v>3666</v>
      </c>
    </row>
    <row r="35" spans="1:10" ht="12.95" customHeight="1">
      <c r="A35" s="119"/>
      <c r="B35" s="14" t="s">
        <v>73</v>
      </c>
      <c r="C35" s="10"/>
      <c r="D35" s="9"/>
      <c r="E35" s="8">
        <v>3632</v>
      </c>
      <c r="F35" s="8">
        <v>5171</v>
      </c>
      <c r="G35" s="11" t="s">
        <v>72</v>
      </c>
      <c r="H35" s="13">
        <v>1500</v>
      </c>
      <c r="I35" s="34">
        <v>-1500</v>
      </c>
      <c r="J35" s="13">
        <f>H35+I35</f>
        <v>0</v>
      </c>
    </row>
    <row r="36" spans="1:10" ht="12.95" customHeight="1">
      <c r="A36" s="119"/>
      <c r="B36" s="14" t="s">
        <v>77</v>
      </c>
      <c r="C36" s="10"/>
      <c r="D36" s="9"/>
      <c r="E36" s="8">
        <v>5311</v>
      </c>
      <c r="F36" s="8">
        <v>5137</v>
      </c>
      <c r="G36" s="11" t="s">
        <v>75</v>
      </c>
      <c r="H36" s="13">
        <v>1122</v>
      </c>
      <c r="I36" s="34">
        <v>-46</v>
      </c>
      <c r="J36" s="13">
        <f t="shared" si="4"/>
        <v>1076</v>
      </c>
    </row>
    <row r="37" spans="1:10" ht="12.95" customHeight="1">
      <c r="A37" s="119" t="s">
        <v>78</v>
      </c>
      <c r="B37" s="14" t="s">
        <v>89</v>
      </c>
      <c r="C37" s="10"/>
      <c r="D37" s="9"/>
      <c r="E37" s="8">
        <v>5512</v>
      </c>
      <c r="F37" s="8">
        <v>5021</v>
      </c>
      <c r="G37" s="11" t="s">
        <v>80</v>
      </c>
      <c r="H37" s="13">
        <v>75</v>
      </c>
      <c r="I37" s="34">
        <v>-15</v>
      </c>
      <c r="J37" s="13">
        <f t="shared" si="4"/>
        <v>60</v>
      </c>
    </row>
    <row r="38" spans="1:10" ht="12.95" customHeight="1">
      <c r="A38" s="119"/>
      <c r="B38" s="14" t="s">
        <v>140</v>
      </c>
      <c r="C38" s="10"/>
      <c r="D38" s="9"/>
      <c r="E38" s="8">
        <v>5212</v>
      </c>
      <c r="F38" s="8">
        <v>5137</v>
      </c>
      <c r="G38" s="11"/>
      <c r="H38" s="13">
        <v>100</v>
      </c>
      <c r="I38" s="34">
        <v>-15</v>
      </c>
      <c r="J38" s="13">
        <f t="shared" si="4"/>
        <v>85</v>
      </c>
    </row>
    <row r="39" spans="1:10" ht="12.95" customHeight="1">
      <c r="A39" s="119"/>
      <c r="B39" s="14" t="s">
        <v>88</v>
      </c>
      <c r="C39" s="10"/>
      <c r="D39" s="9"/>
      <c r="E39" s="8">
        <v>5512</v>
      </c>
      <c r="F39" s="8">
        <v>5021</v>
      </c>
      <c r="G39" s="11" t="s">
        <v>81</v>
      </c>
      <c r="H39" s="13">
        <v>43</v>
      </c>
      <c r="I39" s="34">
        <v>30</v>
      </c>
      <c r="J39" s="13">
        <f t="shared" si="4"/>
        <v>73</v>
      </c>
    </row>
    <row r="40" spans="1:10" ht="12.95" customHeight="1">
      <c r="A40" s="121" t="s">
        <v>82</v>
      </c>
      <c r="B40" s="9" t="s">
        <v>85</v>
      </c>
      <c r="C40" s="10"/>
      <c r="D40" s="9"/>
      <c r="E40" s="8">
        <v>5512</v>
      </c>
      <c r="F40" s="8">
        <v>5134</v>
      </c>
      <c r="G40" s="11" t="s">
        <v>81</v>
      </c>
      <c r="H40" s="13">
        <v>10</v>
      </c>
      <c r="I40" s="34">
        <v>-5</v>
      </c>
      <c r="J40" s="13">
        <f t="shared" si="4"/>
        <v>5</v>
      </c>
    </row>
    <row r="41" spans="1:10" ht="12.95" customHeight="1">
      <c r="A41" s="122"/>
      <c r="B41" s="9" t="s">
        <v>84</v>
      </c>
      <c r="C41" s="10"/>
      <c r="D41" s="9"/>
      <c r="E41" s="8">
        <v>5512</v>
      </c>
      <c r="F41" s="8">
        <v>5167</v>
      </c>
      <c r="G41" s="11" t="s">
        <v>81</v>
      </c>
      <c r="H41" s="13">
        <v>10</v>
      </c>
      <c r="I41" s="34">
        <v>-3</v>
      </c>
      <c r="J41" s="13">
        <f t="shared" si="4"/>
        <v>7</v>
      </c>
    </row>
    <row r="42" spans="1:10" ht="12.95" customHeight="1">
      <c r="A42" s="122"/>
      <c r="B42" s="9" t="s">
        <v>86</v>
      </c>
      <c r="C42" s="10"/>
      <c r="D42" s="9"/>
      <c r="E42" s="8">
        <v>5512</v>
      </c>
      <c r="F42" s="8">
        <v>5173</v>
      </c>
      <c r="G42" s="11" t="s">
        <v>81</v>
      </c>
      <c r="H42" s="13">
        <v>10</v>
      </c>
      <c r="I42" s="34">
        <v>-10</v>
      </c>
      <c r="J42" s="13">
        <f t="shared" si="4"/>
        <v>0</v>
      </c>
    </row>
    <row r="43" spans="1:10" ht="12.95" customHeight="1">
      <c r="A43" s="122"/>
      <c r="B43" s="9" t="s">
        <v>110</v>
      </c>
      <c r="C43" s="10"/>
      <c r="D43" s="9"/>
      <c r="E43" s="8">
        <v>5212</v>
      </c>
      <c r="F43" s="8">
        <v>5137</v>
      </c>
      <c r="G43" s="11"/>
      <c r="H43" s="13">
        <v>85</v>
      </c>
      <c r="I43" s="34">
        <v>-10</v>
      </c>
      <c r="J43" s="13">
        <f t="shared" si="4"/>
        <v>75</v>
      </c>
    </row>
    <row r="44" spans="1:10" ht="12.95" customHeight="1">
      <c r="A44" s="122"/>
      <c r="B44" s="9" t="s">
        <v>109</v>
      </c>
      <c r="C44" s="10"/>
      <c r="D44" s="9"/>
      <c r="E44" s="8">
        <v>5212</v>
      </c>
      <c r="F44" s="8">
        <v>5169</v>
      </c>
      <c r="G44" s="11"/>
      <c r="H44" s="13">
        <v>385</v>
      </c>
      <c r="I44" s="34">
        <v>-35</v>
      </c>
      <c r="J44" s="13">
        <f t="shared" si="4"/>
        <v>350</v>
      </c>
    </row>
    <row r="45" spans="1:10" ht="12.95" customHeight="1">
      <c r="A45" s="123"/>
      <c r="B45" s="9" t="s">
        <v>87</v>
      </c>
      <c r="C45" s="10"/>
      <c r="D45" s="9"/>
      <c r="E45" s="8">
        <v>5512</v>
      </c>
      <c r="F45" s="8">
        <v>5132</v>
      </c>
      <c r="G45" s="11" t="s">
        <v>81</v>
      </c>
      <c r="H45" s="13">
        <v>20</v>
      </c>
      <c r="I45" s="34">
        <v>63</v>
      </c>
      <c r="J45" s="13">
        <f t="shared" si="4"/>
        <v>83</v>
      </c>
    </row>
    <row r="46" spans="1:10" ht="12.95" customHeight="1">
      <c r="A46" s="119" t="s">
        <v>83</v>
      </c>
      <c r="B46" s="9" t="s">
        <v>91</v>
      </c>
      <c r="C46" s="10"/>
      <c r="D46" s="9"/>
      <c r="E46" s="8">
        <v>5212</v>
      </c>
      <c r="F46" s="8">
        <v>5137</v>
      </c>
      <c r="G46" s="11"/>
      <c r="H46" s="13">
        <v>75</v>
      </c>
      <c r="I46" s="34">
        <v>-15</v>
      </c>
      <c r="J46" s="13">
        <f t="shared" si="4"/>
        <v>60</v>
      </c>
    </row>
    <row r="47" spans="1:10" ht="12.95" customHeight="1">
      <c r="A47" s="119"/>
      <c r="B47" s="9" t="s">
        <v>92</v>
      </c>
      <c r="C47" s="10"/>
      <c r="D47" s="9"/>
      <c r="E47" s="8">
        <v>5212</v>
      </c>
      <c r="F47" s="8">
        <v>5169</v>
      </c>
      <c r="G47" s="11"/>
      <c r="H47" s="13">
        <v>350</v>
      </c>
      <c r="I47" s="34">
        <v>-55</v>
      </c>
      <c r="J47" s="13">
        <f t="shared" si="4"/>
        <v>295</v>
      </c>
    </row>
    <row r="48" spans="1:10" ht="12.95" customHeight="1">
      <c r="A48" s="121" t="s">
        <v>93</v>
      </c>
      <c r="B48" s="9" t="s">
        <v>105</v>
      </c>
      <c r="C48" s="10"/>
      <c r="D48" s="9"/>
      <c r="E48" s="8">
        <v>5512</v>
      </c>
      <c r="F48" s="8">
        <v>5171</v>
      </c>
      <c r="G48" s="11" t="s">
        <v>80</v>
      </c>
      <c r="H48" s="13">
        <v>100</v>
      </c>
      <c r="I48" s="34">
        <v>-5</v>
      </c>
      <c r="J48" s="13">
        <f t="shared" si="4"/>
        <v>95</v>
      </c>
    </row>
    <row r="49" spans="1:10" ht="12.95" customHeight="1">
      <c r="A49" s="123"/>
      <c r="B49" s="76" t="s">
        <v>106</v>
      </c>
      <c r="C49" s="72" t="s">
        <v>38</v>
      </c>
      <c r="D49" s="76"/>
      <c r="E49" s="77">
        <v>5512</v>
      </c>
      <c r="F49" s="77">
        <v>5123</v>
      </c>
      <c r="G49" s="73" t="s">
        <v>80</v>
      </c>
      <c r="H49" s="78">
        <v>0</v>
      </c>
      <c r="I49" s="79">
        <v>5</v>
      </c>
      <c r="J49" s="78">
        <f t="shared" si="4"/>
        <v>5</v>
      </c>
    </row>
    <row r="50" spans="1:10" ht="12.95" customHeight="1">
      <c r="A50" s="121" t="s">
        <v>104</v>
      </c>
      <c r="B50" s="9" t="s">
        <v>98</v>
      </c>
      <c r="C50" s="10"/>
      <c r="D50" s="9"/>
      <c r="E50" s="8">
        <v>2223</v>
      </c>
      <c r="F50" s="8">
        <v>5169</v>
      </c>
      <c r="G50" s="11" t="s">
        <v>95</v>
      </c>
      <c r="H50" s="13">
        <v>9</v>
      </c>
      <c r="I50" s="34">
        <v>-9</v>
      </c>
      <c r="J50" s="13">
        <f t="shared" si="4"/>
        <v>0</v>
      </c>
    </row>
    <row r="51" spans="1:10" ht="12.95" customHeight="1">
      <c r="A51" s="122"/>
      <c r="B51" s="9" t="s">
        <v>99</v>
      </c>
      <c r="C51" s="10"/>
      <c r="D51" s="9"/>
      <c r="E51" s="8">
        <v>2223</v>
      </c>
      <c r="F51" s="8">
        <v>5365</v>
      </c>
      <c r="G51" s="11" t="s">
        <v>95</v>
      </c>
      <c r="H51" s="13">
        <v>1</v>
      </c>
      <c r="I51" s="34">
        <v>-1</v>
      </c>
      <c r="J51" s="13">
        <f t="shared" si="4"/>
        <v>0</v>
      </c>
    </row>
    <row r="52" spans="1:10" ht="12.95" customHeight="1">
      <c r="A52" s="122"/>
      <c r="B52" s="9" t="s">
        <v>100</v>
      </c>
      <c r="C52" s="10"/>
      <c r="D52" s="9"/>
      <c r="E52" s="8">
        <v>2223</v>
      </c>
      <c r="F52" s="8">
        <v>5194</v>
      </c>
      <c r="G52" s="11" t="s">
        <v>95</v>
      </c>
      <c r="H52" s="13">
        <v>30</v>
      </c>
      <c r="I52" s="34">
        <v>-12</v>
      </c>
      <c r="J52" s="13">
        <f t="shared" si="4"/>
        <v>18</v>
      </c>
    </row>
    <row r="53" spans="1:10" ht="12.95" customHeight="1">
      <c r="A53" s="122"/>
      <c r="B53" s="9" t="s">
        <v>101</v>
      </c>
      <c r="C53" s="10"/>
      <c r="D53" s="9"/>
      <c r="E53" s="8">
        <v>2223</v>
      </c>
      <c r="F53" s="8">
        <v>5175</v>
      </c>
      <c r="G53" s="11" t="s">
        <v>95</v>
      </c>
      <c r="H53" s="13">
        <v>7</v>
      </c>
      <c r="I53" s="34">
        <v>-1</v>
      </c>
      <c r="J53" s="13">
        <f t="shared" si="4"/>
        <v>6</v>
      </c>
    </row>
    <row r="54" spans="1:10" ht="12.95" customHeight="1">
      <c r="A54" s="122"/>
      <c r="B54" s="9" t="s">
        <v>102</v>
      </c>
      <c r="C54" s="10"/>
      <c r="D54" s="9"/>
      <c r="E54" s="8">
        <v>2223</v>
      </c>
      <c r="F54" s="8">
        <v>5169</v>
      </c>
      <c r="G54" s="11" t="s">
        <v>96</v>
      </c>
      <c r="H54" s="13">
        <v>30</v>
      </c>
      <c r="I54" s="34">
        <v>-10</v>
      </c>
      <c r="J54" s="13">
        <f t="shared" si="4"/>
        <v>20</v>
      </c>
    </row>
    <row r="55" spans="1:10" ht="12.95" customHeight="1">
      <c r="A55" s="123"/>
      <c r="B55" s="9" t="s">
        <v>103</v>
      </c>
      <c r="C55" s="10"/>
      <c r="D55" s="9"/>
      <c r="E55" s="8">
        <v>2223</v>
      </c>
      <c r="F55" s="8">
        <v>5169</v>
      </c>
      <c r="G55" s="11" t="s">
        <v>97</v>
      </c>
      <c r="H55" s="13">
        <v>60</v>
      </c>
      <c r="I55" s="34">
        <v>33</v>
      </c>
      <c r="J55" s="13">
        <f t="shared" si="4"/>
        <v>93</v>
      </c>
    </row>
    <row r="56" spans="1:10" ht="12.95" customHeight="1">
      <c r="A56" s="24"/>
      <c r="B56" s="29"/>
      <c r="C56" s="30"/>
      <c r="D56" s="30"/>
      <c r="E56" s="116" t="s">
        <v>19</v>
      </c>
      <c r="F56" s="117"/>
      <c r="G56" s="118"/>
      <c r="H56" s="38">
        <f>SUM(H32:H55)</f>
        <v>8039.07</v>
      </c>
      <c r="I56" s="38">
        <f aca="true" t="shared" si="5" ref="I56:J56">SUM(I32:I55)</f>
        <v>-1744.07</v>
      </c>
      <c r="J56" s="38">
        <f t="shared" si="5"/>
        <v>6295</v>
      </c>
    </row>
    <row r="57" spans="1:10" ht="12.95" customHeight="1">
      <c r="A57" s="65" t="s">
        <v>20</v>
      </c>
      <c r="B57" s="29"/>
      <c r="C57" s="30"/>
      <c r="D57" s="30"/>
      <c r="E57" s="31"/>
      <c r="F57" s="29"/>
      <c r="G57" s="29"/>
      <c r="H57" s="32"/>
      <c r="I57" s="32"/>
      <c r="J57" s="39"/>
    </row>
    <row r="58" spans="1:10" ht="12.95" customHeight="1">
      <c r="A58" s="70" t="s">
        <v>13</v>
      </c>
      <c r="B58" s="9" t="s">
        <v>94</v>
      </c>
      <c r="C58" s="15"/>
      <c r="D58" s="15"/>
      <c r="E58" s="8">
        <v>2221</v>
      </c>
      <c r="F58" s="8">
        <v>6121</v>
      </c>
      <c r="G58" s="11" t="s">
        <v>64</v>
      </c>
      <c r="H58" s="13">
        <v>11755.49</v>
      </c>
      <c r="I58" s="37">
        <v>128.07</v>
      </c>
      <c r="J58" s="13">
        <f>H58+I58</f>
        <v>11883.56</v>
      </c>
    </row>
    <row r="59" spans="1:10" ht="12.95" customHeight="1">
      <c r="A59" s="120" t="s">
        <v>36</v>
      </c>
      <c r="B59" s="9" t="s">
        <v>74</v>
      </c>
      <c r="C59" s="10"/>
      <c r="D59" s="8"/>
      <c r="E59" s="8">
        <v>3632</v>
      </c>
      <c r="F59" s="8">
        <v>6121</v>
      </c>
      <c r="G59" s="11" t="s">
        <v>72</v>
      </c>
      <c r="H59" s="13">
        <v>700</v>
      </c>
      <c r="I59" s="34">
        <v>1500</v>
      </c>
      <c r="J59" s="13">
        <f aca="true" t="shared" si="6" ref="J59:J60">H59+I59</f>
        <v>2200</v>
      </c>
    </row>
    <row r="60" spans="1:10" s="20" customFormat="1" ht="12.95" customHeight="1">
      <c r="A60" s="120"/>
      <c r="B60" s="9" t="s">
        <v>76</v>
      </c>
      <c r="C60" s="10"/>
      <c r="D60" s="9"/>
      <c r="E60" s="8">
        <v>5311</v>
      </c>
      <c r="F60" s="8">
        <v>6121</v>
      </c>
      <c r="G60" s="11" t="s">
        <v>75</v>
      </c>
      <c r="H60" s="13">
        <v>983.5</v>
      </c>
      <c r="I60" s="34">
        <v>46</v>
      </c>
      <c r="J60" s="13">
        <f t="shared" si="6"/>
        <v>1029.5</v>
      </c>
    </row>
    <row r="61" spans="1:10" s="20" customFormat="1" ht="12.95" customHeight="1">
      <c r="A61" s="75" t="s">
        <v>78</v>
      </c>
      <c r="B61" s="76" t="s">
        <v>90</v>
      </c>
      <c r="C61" s="72" t="s">
        <v>38</v>
      </c>
      <c r="D61" s="76"/>
      <c r="E61" s="77">
        <v>5212</v>
      </c>
      <c r="F61" s="77">
        <v>6122</v>
      </c>
      <c r="G61" s="73" t="s">
        <v>80</v>
      </c>
      <c r="H61" s="78">
        <v>0</v>
      </c>
      <c r="I61" s="79">
        <v>70</v>
      </c>
      <c r="J61" s="78">
        <f>H61+I61</f>
        <v>70</v>
      </c>
    </row>
    <row r="62" spans="1:10" ht="12.95" customHeight="1">
      <c r="A62" s="26"/>
      <c r="B62" s="25"/>
      <c r="C62" s="26"/>
      <c r="D62" s="26"/>
      <c r="E62" s="115" t="s">
        <v>21</v>
      </c>
      <c r="F62" s="115"/>
      <c r="G62" s="115"/>
      <c r="H62" s="64">
        <f>SUM(H58:H61)</f>
        <v>13438.99</v>
      </c>
      <c r="I62" s="64">
        <f aca="true" t="shared" si="7" ref="I62:J62">SUM(I58:I61)</f>
        <v>1744.07</v>
      </c>
      <c r="J62" s="64">
        <f t="shared" si="7"/>
        <v>15183.06</v>
      </c>
    </row>
    <row r="63" spans="1:10" ht="12.95" customHeight="1">
      <c r="A63" s="22" t="s">
        <v>32</v>
      </c>
      <c r="B63" s="25"/>
      <c r="C63" s="26"/>
      <c r="D63" s="26"/>
      <c r="E63" s="56"/>
      <c r="F63" s="56"/>
      <c r="G63" s="56"/>
      <c r="H63" s="59"/>
      <c r="I63" s="60"/>
      <c r="J63" s="59"/>
    </row>
    <row r="64" spans="1:10" ht="12.95" customHeight="1">
      <c r="A64" s="62" t="s">
        <v>13</v>
      </c>
      <c r="B64" s="9"/>
      <c r="C64" s="8"/>
      <c r="D64" s="8"/>
      <c r="E64" s="63"/>
      <c r="F64" s="63"/>
      <c r="G64" s="63"/>
      <c r="H64" s="16">
        <v>0</v>
      </c>
      <c r="I64" s="12">
        <v>0</v>
      </c>
      <c r="J64" s="16">
        <v>0</v>
      </c>
    </row>
    <row r="65" spans="1:10" ht="12.75" customHeight="1">
      <c r="A65" s="26"/>
      <c r="B65" s="25"/>
      <c r="C65" s="26"/>
      <c r="D65" s="26"/>
      <c r="E65" s="112" t="s">
        <v>33</v>
      </c>
      <c r="F65" s="113"/>
      <c r="G65" s="114"/>
      <c r="H65" s="57"/>
      <c r="I65" s="61">
        <f>SUM(I64:I64)</f>
        <v>0</v>
      </c>
      <c r="J65" s="23"/>
    </row>
    <row r="66" spans="1:10" ht="12.95" customHeight="1">
      <c r="A66" s="26"/>
      <c r="B66" s="25"/>
      <c r="C66" s="26"/>
      <c r="D66" s="26"/>
      <c r="E66" s="40"/>
      <c r="F66" s="40"/>
      <c r="G66" s="41"/>
      <c r="H66" s="57"/>
      <c r="I66" s="58"/>
      <c r="J66" s="23"/>
    </row>
    <row r="67" spans="2:10" ht="12.95" customHeight="1">
      <c r="B67" s="42" t="s">
        <v>31</v>
      </c>
      <c r="C67" s="30"/>
      <c r="D67" s="30"/>
      <c r="E67" s="109" t="s">
        <v>14</v>
      </c>
      <c r="F67" s="110"/>
      <c r="G67" s="110"/>
      <c r="H67" s="111"/>
      <c r="I67" s="37">
        <f>I27</f>
        <v>12892.210000000003</v>
      </c>
      <c r="J67" s="37"/>
    </row>
    <row r="68" spans="2:10" ht="12.95" customHeight="1">
      <c r="B68" s="29"/>
      <c r="C68" s="30"/>
      <c r="D68" s="30"/>
      <c r="E68" s="109" t="s">
        <v>22</v>
      </c>
      <c r="F68" s="110"/>
      <c r="G68" s="110"/>
      <c r="H68" s="111"/>
      <c r="I68" s="37">
        <f>I56+I28</f>
        <v>11111.650000000001</v>
      </c>
      <c r="J68" s="14"/>
    </row>
    <row r="69" spans="2:10" ht="12.95" customHeight="1">
      <c r="B69" s="29"/>
      <c r="C69" s="30"/>
      <c r="D69" s="30"/>
      <c r="E69" s="109" t="s">
        <v>23</v>
      </c>
      <c r="F69" s="110"/>
      <c r="G69" s="110"/>
      <c r="H69" s="111"/>
      <c r="I69" s="37">
        <f>I62+I29</f>
        <v>1780.56</v>
      </c>
      <c r="J69" s="36"/>
    </row>
    <row r="70" spans="2:10" ht="12.95" customHeight="1">
      <c r="B70" s="29"/>
      <c r="C70" s="30"/>
      <c r="D70" s="30"/>
      <c r="E70" s="109" t="s">
        <v>24</v>
      </c>
      <c r="F70" s="110"/>
      <c r="G70" s="110"/>
      <c r="H70" s="111"/>
      <c r="I70" s="37">
        <f>I68+I69</f>
        <v>12892.210000000001</v>
      </c>
      <c r="J70" s="36"/>
    </row>
    <row r="71" spans="2:10" ht="12.95" customHeight="1">
      <c r="B71" s="29"/>
      <c r="C71" s="30"/>
      <c r="D71" s="30"/>
      <c r="E71" s="106" t="s">
        <v>25</v>
      </c>
      <c r="F71" s="107"/>
      <c r="G71" s="107"/>
      <c r="H71" s="108"/>
      <c r="I71" s="37">
        <f>I67-I70</f>
        <v>0</v>
      </c>
      <c r="J71" s="36"/>
    </row>
    <row r="72" spans="2:10" ht="12.95" customHeight="1">
      <c r="B72" s="29"/>
      <c r="C72" s="30"/>
      <c r="D72" s="30"/>
      <c r="E72" s="106" t="s">
        <v>26</v>
      </c>
      <c r="F72" s="107"/>
      <c r="G72" s="107"/>
      <c r="H72" s="108"/>
      <c r="I72" s="37">
        <f>I65</f>
        <v>0</v>
      </c>
      <c r="J72" s="36"/>
    </row>
    <row r="73" spans="5:10" ht="12.95" customHeight="1">
      <c r="E73" s="50" t="s">
        <v>27</v>
      </c>
      <c r="G73" s="29"/>
      <c r="H73" s="51">
        <v>44006</v>
      </c>
      <c r="J73" s="51">
        <v>44027</v>
      </c>
    </row>
    <row r="74" spans="2:10" ht="12.95" customHeight="1">
      <c r="B74" s="42" t="s">
        <v>34</v>
      </c>
      <c r="C74" s="30"/>
      <c r="D74" s="30"/>
      <c r="E74" s="52" t="s">
        <v>28</v>
      </c>
      <c r="F74" s="43"/>
      <c r="G74" s="44"/>
      <c r="H74" s="53">
        <v>508812.82</v>
      </c>
      <c r="I74" s="34">
        <f>I67</f>
        <v>12892.210000000003</v>
      </c>
      <c r="J74" s="37">
        <f>H74+I74</f>
        <v>521705.03</v>
      </c>
    </row>
    <row r="75" spans="2:10" ht="12.95" customHeight="1">
      <c r="B75" s="29"/>
      <c r="C75" s="30"/>
      <c r="D75" s="30"/>
      <c r="E75" s="45" t="s">
        <v>22</v>
      </c>
      <c r="F75" s="46"/>
      <c r="G75" s="35"/>
      <c r="H75" s="54">
        <v>384368.69</v>
      </c>
      <c r="I75" s="34">
        <f>I56+I28</f>
        <v>11111.650000000001</v>
      </c>
      <c r="J75" s="36">
        <f>H75+I75</f>
        <v>395480.34</v>
      </c>
    </row>
    <row r="76" spans="2:10" ht="12.95" customHeight="1">
      <c r="B76" s="29"/>
      <c r="C76" s="30"/>
      <c r="D76" s="30"/>
      <c r="E76" s="24" t="s">
        <v>23</v>
      </c>
      <c r="F76" s="29"/>
      <c r="G76" s="47"/>
      <c r="H76" s="54">
        <v>124444.13</v>
      </c>
      <c r="I76" s="34">
        <f>I62+I29</f>
        <v>1780.56</v>
      </c>
      <c r="J76" s="36">
        <f>H76+I76</f>
        <v>126224.69</v>
      </c>
    </row>
    <row r="77" spans="2:10" ht="12.95" customHeight="1">
      <c r="B77" s="51" t="s">
        <v>42</v>
      </c>
      <c r="E77" s="48" t="s">
        <v>29</v>
      </c>
      <c r="F77" s="46"/>
      <c r="G77" s="35"/>
      <c r="H77" s="37">
        <f>H75+H76</f>
        <v>508812.82</v>
      </c>
      <c r="I77" s="34">
        <f>SUM(I75:I76)</f>
        <v>12892.210000000001</v>
      </c>
      <c r="J77" s="37">
        <f>SUM(J75:J76)</f>
        <v>521705.03</v>
      </c>
    </row>
    <row r="78" spans="5:10" ht="12.95" customHeight="1">
      <c r="E78" s="24" t="s">
        <v>17</v>
      </c>
      <c r="F78" s="29"/>
      <c r="G78" s="47"/>
      <c r="H78" s="36">
        <f>H74-H77</f>
        <v>0</v>
      </c>
      <c r="I78" s="37">
        <f>I74-I77</f>
        <v>0</v>
      </c>
      <c r="J78" s="36">
        <f>J74-J77</f>
        <v>0</v>
      </c>
    </row>
    <row r="79" spans="5:10" ht="12.95" customHeight="1">
      <c r="E79" s="48" t="s">
        <v>30</v>
      </c>
      <c r="F79" s="46"/>
      <c r="G79" s="35"/>
      <c r="H79" s="55">
        <v>0</v>
      </c>
      <c r="I79" s="37">
        <f>I72</f>
        <v>0</v>
      </c>
      <c r="J79" s="37">
        <f>H79+I79</f>
        <v>0</v>
      </c>
    </row>
    <row r="80" ht="12.95" customHeight="1"/>
    <row r="81" s="4" customFormat="1" ht="12.95" customHeight="1"/>
  </sheetData>
  <mergeCells count="28">
    <mergeCell ref="H1:J1"/>
    <mergeCell ref="B2:B3"/>
    <mergeCell ref="E2:E3"/>
    <mergeCell ref="E29:G29"/>
    <mergeCell ref="G2:G3"/>
    <mergeCell ref="E27:G27"/>
    <mergeCell ref="E28:G28"/>
    <mergeCell ref="E30:G30"/>
    <mergeCell ref="F2:F3"/>
    <mergeCell ref="A9:A22"/>
    <mergeCell ref="A5:A8"/>
    <mergeCell ref="A23:A26"/>
    <mergeCell ref="E65:G65"/>
    <mergeCell ref="E62:G62"/>
    <mergeCell ref="E56:G56"/>
    <mergeCell ref="A33:A36"/>
    <mergeCell ref="A59:A60"/>
    <mergeCell ref="A37:A39"/>
    <mergeCell ref="A40:A45"/>
    <mergeCell ref="A46:A47"/>
    <mergeCell ref="A50:A55"/>
    <mergeCell ref="A48:A49"/>
    <mergeCell ref="E72:H72"/>
    <mergeCell ref="E67:H67"/>
    <mergeCell ref="E68:H68"/>
    <mergeCell ref="E69:H69"/>
    <mergeCell ref="E70:H70"/>
    <mergeCell ref="E71:H71"/>
  </mergeCells>
  <conditionalFormatting sqref="C27:D29 B1:B2">
    <cfRule type="expression" priority="37" dxfId="2" stopIfTrue="1">
      <formula>#REF!="Z"</formula>
    </cfRule>
    <cfRule type="expression" priority="38" dxfId="1" stopIfTrue="1">
      <formula>#REF!="T"</formula>
    </cfRule>
    <cfRule type="expression" priority="39" dxfId="0" stopIfTrue="1">
      <formula>#REF!="Y"</formula>
    </cfRule>
  </conditionalFormatting>
  <conditionalFormatting sqref="H75">
    <cfRule type="expression" priority="22" dxfId="2" stopIfTrue="1">
      <formula>$J75="Z"</formula>
    </cfRule>
    <cfRule type="expression" priority="23" dxfId="1" stopIfTrue="1">
      <formula>$J75="T"</formula>
    </cfRule>
    <cfRule type="expression" priority="24" dxfId="0" stopIfTrue="1">
      <formula>$J75="Y"</formula>
    </cfRule>
  </conditionalFormatting>
  <conditionalFormatting sqref="H76">
    <cfRule type="expression" priority="19" dxfId="2" stopIfTrue="1">
      <formula>$J76="Z"</formula>
    </cfRule>
    <cfRule type="expression" priority="20" dxfId="1" stopIfTrue="1">
      <formula>$J76="T"</formula>
    </cfRule>
    <cfRule type="expression" priority="21" dxfId="0" stopIfTrue="1">
      <formula>$J76="Y"</formula>
    </cfRule>
  </conditionalFormatting>
  <conditionalFormatting sqref="H148">
    <cfRule type="expression" priority="16" dxfId="2" stopIfTrue="1">
      <formula>$J148="Z"</formula>
    </cfRule>
    <cfRule type="expression" priority="17" dxfId="1" stopIfTrue="1">
      <formula>$J148="T"</formula>
    </cfRule>
    <cfRule type="expression" priority="18" dxfId="0" stopIfTrue="1">
      <formula>$J148="Y"</formula>
    </cfRule>
  </conditionalFormatting>
  <conditionalFormatting sqref="H149">
    <cfRule type="expression" priority="13" dxfId="2" stopIfTrue="1">
      <formula>$J149="Z"</formula>
    </cfRule>
    <cfRule type="expression" priority="14" dxfId="1" stopIfTrue="1">
      <formula>$J149="T"</formula>
    </cfRule>
    <cfRule type="expression" priority="15" dxfId="0" stopIfTrue="1">
      <formula>$J149="Y"</formula>
    </cfRule>
  </conditionalFormatting>
  <conditionalFormatting sqref="H150">
    <cfRule type="expression" priority="10" dxfId="2" stopIfTrue="1">
      <formula>$J150="Z"</formula>
    </cfRule>
    <cfRule type="expression" priority="11" dxfId="1" stopIfTrue="1">
      <formula>$J150="T"</formula>
    </cfRule>
    <cfRule type="expression" priority="12" dxfId="0" stopIfTrue="1">
      <formula>$J150="Y"</formula>
    </cfRule>
  </conditionalFormatting>
  <conditionalFormatting sqref="H74">
    <cfRule type="expression" priority="7" dxfId="2" stopIfTrue="1">
      <formula>$J74="Z"</formula>
    </cfRule>
    <cfRule type="expression" priority="8" dxfId="1" stopIfTrue="1">
      <formula>$J74="T"</formula>
    </cfRule>
    <cfRule type="expression" priority="9" dxfId="0" stopIfTrue="1">
      <formula>$J74="Y"</formula>
    </cfRule>
  </conditionalFormatting>
  <conditionalFormatting sqref="H75">
    <cfRule type="expression" priority="4" dxfId="2" stopIfTrue="1">
      <formula>$J75="Z"</formula>
    </cfRule>
    <cfRule type="expression" priority="5" dxfId="1" stopIfTrue="1">
      <formula>$J75="T"</formula>
    </cfRule>
    <cfRule type="expression" priority="6" dxfId="0" stopIfTrue="1">
      <formula>$J75="Y"</formula>
    </cfRule>
  </conditionalFormatting>
  <conditionalFormatting sqref="H76">
    <cfRule type="expression" priority="1" dxfId="2" stopIfTrue="1">
      <formula>$J76="Z"</formula>
    </cfRule>
    <cfRule type="expression" priority="2" dxfId="1" stopIfTrue="1">
      <formula>$J76="T"</formula>
    </cfRule>
    <cfRule type="expression" priority="3" dxfId="0" stopIfTrue="1">
      <formula>$J76="Y"</formula>
    </cfRule>
  </conditionalFormatting>
  <conditionalFormatting sqref="B1:B2">
    <cfRule type="expression" priority="46" dxfId="2" stopIfTrue="1">
      <formula>#REF!="Z"</formula>
    </cfRule>
    <cfRule type="expression" priority="47" dxfId="1" stopIfTrue="1">
      <formula>#REF!="T"</formula>
    </cfRule>
    <cfRule type="expression" priority="48" dxfId="0" stopIfTrue="1">
      <formula>#REF!="Y"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 topLeftCell="A1">
      <selection activeCell="N49" sqref="N49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49" customWidth="1"/>
    <col min="4" max="4" width="10.00390625" style="49" bestFit="1" customWidth="1"/>
    <col min="5" max="6" width="6.7109375" style="4" customWidth="1"/>
    <col min="7" max="7" width="7.574218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111</v>
      </c>
      <c r="B1" s="2"/>
      <c r="C1" s="3"/>
      <c r="D1" s="3"/>
      <c r="H1" s="127" t="s">
        <v>40</v>
      </c>
      <c r="I1" s="127"/>
      <c r="J1" s="127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41</v>
      </c>
      <c r="J3" s="6" t="s">
        <v>11</v>
      </c>
    </row>
    <row r="4" spans="1:10" ht="12.95" customHeight="1">
      <c r="A4" s="7" t="s">
        <v>12</v>
      </c>
      <c r="B4" s="68"/>
      <c r="C4" s="69"/>
      <c r="D4" s="43"/>
      <c r="E4" s="43"/>
      <c r="F4" s="43"/>
      <c r="G4" s="43"/>
      <c r="H4" s="43"/>
      <c r="I4" s="43"/>
      <c r="J4" s="44"/>
    </row>
    <row r="5" spans="1:10" ht="12.95" customHeight="1">
      <c r="A5" s="130" t="s">
        <v>13</v>
      </c>
      <c r="B5" s="87" t="s">
        <v>127</v>
      </c>
      <c r="C5" s="72" t="s">
        <v>38</v>
      </c>
      <c r="D5" s="73" t="s">
        <v>79</v>
      </c>
      <c r="E5" s="77"/>
      <c r="F5" s="77">
        <v>4122</v>
      </c>
      <c r="G5" s="73" t="s">
        <v>44</v>
      </c>
      <c r="H5" s="85">
        <v>0</v>
      </c>
      <c r="I5" s="86">
        <v>185.28</v>
      </c>
      <c r="J5" s="78">
        <f aca="true" t="shared" si="0" ref="J5:J8">H5+I5</f>
        <v>185.28</v>
      </c>
    </row>
    <row r="6" spans="1:10" ht="12.95" customHeight="1">
      <c r="A6" s="131"/>
      <c r="B6" s="87" t="s">
        <v>126</v>
      </c>
      <c r="C6" s="72" t="s">
        <v>38</v>
      </c>
      <c r="D6" s="73" t="s">
        <v>79</v>
      </c>
      <c r="E6" s="77">
        <v>4350</v>
      </c>
      <c r="F6" s="77">
        <v>5336</v>
      </c>
      <c r="G6" s="73" t="s">
        <v>44</v>
      </c>
      <c r="H6" s="85">
        <v>0</v>
      </c>
      <c r="I6" s="86">
        <v>185.28</v>
      </c>
      <c r="J6" s="78">
        <f t="shared" si="0"/>
        <v>185.28</v>
      </c>
    </row>
    <row r="7" spans="1:10" ht="12.95" customHeight="1">
      <c r="A7" s="131"/>
      <c r="B7" s="87" t="s">
        <v>125</v>
      </c>
      <c r="C7" s="72" t="s">
        <v>38</v>
      </c>
      <c r="D7" s="73" t="s">
        <v>79</v>
      </c>
      <c r="E7" s="77"/>
      <c r="F7" s="77">
        <v>4122</v>
      </c>
      <c r="G7" s="73" t="s">
        <v>46</v>
      </c>
      <c r="H7" s="85">
        <v>0</v>
      </c>
      <c r="I7" s="86">
        <v>240.24</v>
      </c>
      <c r="J7" s="78">
        <f t="shared" si="0"/>
        <v>240.24</v>
      </c>
    </row>
    <row r="8" spans="1:10" ht="12.95" customHeight="1">
      <c r="A8" s="131"/>
      <c r="B8" s="87" t="s">
        <v>128</v>
      </c>
      <c r="C8" s="72" t="s">
        <v>38</v>
      </c>
      <c r="D8" s="73" t="s">
        <v>79</v>
      </c>
      <c r="E8" s="77">
        <v>4350</v>
      </c>
      <c r="F8" s="77">
        <v>5336</v>
      </c>
      <c r="G8" s="73" t="s">
        <v>46</v>
      </c>
      <c r="H8" s="85">
        <v>0</v>
      </c>
      <c r="I8" s="86">
        <v>240.24</v>
      </c>
      <c r="J8" s="78">
        <f t="shared" si="0"/>
        <v>240.24</v>
      </c>
    </row>
    <row r="9" spans="1:10" ht="12.95" customHeight="1">
      <c r="A9" s="131"/>
      <c r="B9" s="87" t="s">
        <v>124</v>
      </c>
      <c r="C9" s="72" t="s">
        <v>38</v>
      </c>
      <c r="D9" s="73" t="s">
        <v>79</v>
      </c>
      <c r="E9" s="77"/>
      <c r="F9" s="77">
        <v>4122</v>
      </c>
      <c r="G9" s="73" t="s">
        <v>48</v>
      </c>
      <c r="H9" s="85">
        <v>0</v>
      </c>
      <c r="I9" s="86">
        <v>83.76</v>
      </c>
      <c r="J9" s="78">
        <f aca="true" t="shared" si="1" ref="J9:J10">H9+I9</f>
        <v>83.76</v>
      </c>
    </row>
    <row r="10" spans="1:10" ht="12.95" customHeight="1">
      <c r="A10" s="131"/>
      <c r="B10" s="87" t="s">
        <v>121</v>
      </c>
      <c r="C10" s="72" t="s">
        <v>38</v>
      </c>
      <c r="D10" s="73" t="s">
        <v>79</v>
      </c>
      <c r="E10" s="77">
        <v>4350</v>
      </c>
      <c r="F10" s="77">
        <v>5336</v>
      </c>
      <c r="G10" s="73" t="s">
        <v>48</v>
      </c>
      <c r="H10" s="85">
        <v>0</v>
      </c>
      <c r="I10" s="86">
        <v>83.76</v>
      </c>
      <c r="J10" s="78">
        <f t="shared" si="1"/>
        <v>83.76</v>
      </c>
    </row>
    <row r="11" spans="1:10" ht="12.95" customHeight="1">
      <c r="A11" s="131"/>
      <c r="B11" s="87" t="s">
        <v>123</v>
      </c>
      <c r="C11" s="72" t="s">
        <v>38</v>
      </c>
      <c r="D11" s="73" t="s">
        <v>79</v>
      </c>
      <c r="E11" s="88"/>
      <c r="F11" s="89">
        <v>4122</v>
      </c>
      <c r="G11" s="73" t="s">
        <v>49</v>
      </c>
      <c r="H11" s="90">
        <v>0</v>
      </c>
      <c r="I11" s="86">
        <v>12.54</v>
      </c>
      <c r="J11" s="88">
        <f aca="true" t="shared" si="2" ref="J11:J12">H11+I11</f>
        <v>12.54</v>
      </c>
    </row>
    <row r="12" spans="1:10" ht="12.95" customHeight="1">
      <c r="A12" s="132"/>
      <c r="B12" s="87" t="s">
        <v>122</v>
      </c>
      <c r="C12" s="72" t="s">
        <v>38</v>
      </c>
      <c r="D12" s="73" t="s">
        <v>79</v>
      </c>
      <c r="E12" s="89">
        <v>4359</v>
      </c>
      <c r="F12" s="89">
        <v>5336</v>
      </c>
      <c r="G12" s="73" t="s">
        <v>49</v>
      </c>
      <c r="H12" s="90">
        <v>0</v>
      </c>
      <c r="I12" s="86">
        <v>12.54</v>
      </c>
      <c r="J12" s="88">
        <f t="shared" si="2"/>
        <v>12.54</v>
      </c>
    </row>
    <row r="13" spans="1:10" s="20" customFormat="1" ht="12.95" customHeight="1">
      <c r="A13" s="17"/>
      <c r="B13" s="18"/>
      <c r="C13" s="19"/>
      <c r="D13" s="19"/>
      <c r="E13" s="128" t="s">
        <v>14</v>
      </c>
      <c r="F13" s="128"/>
      <c r="G13" s="128"/>
      <c r="H13" s="71">
        <f>H5+H7+H9+H11</f>
        <v>0</v>
      </c>
      <c r="I13" s="71">
        <f aca="true" t="shared" si="3" ref="I13:J13">I5+I7+I9+I11</f>
        <v>521.8199999999999</v>
      </c>
      <c r="J13" s="71">
        <f t="shared" si="3"/>
        <v>521.8199999999999</v>
      </c>
    </row>
    <row r="14" spans="1:10" s="20" customFormat="1" ht="12.95" customHeight="1">
      <c r="A14" s="17"/>
      <c r="B14" s="21" t="s">
        <v>35</v>
      </c>
      <c r="C14" s="19"/>
      <c r="D14" s="19"/>
      <c r="E14" s="129" t="s">
        <v>15</v>
      </c>
      <c r="F14" s="129"/>
      <c r="G14" s="129"/>
      <c r="H14" s="71">
        <f>H6+H8+H10+H12</f>
        <v>0</v>
      </c>
      <c r="I14" s="71">
        <f aca="true" t="shared" si="4" ref="I14:J14">I6+I8+I10+I12</f>
        <v>521.8199999999999</v>
      </c>
      <c r="J14" s="71">
        <f t="shared" si="4"/>
        <v>521.8199999999999</v>
      </c>
    </row>
    <row r="15" spans="1:10" s="20" customFormat="1" ht="12.95" customHeight="1">
      <c r="A15" s="17"/>
      <c r="B15" s="22"/>
      <c r="C15" s="19"/>
      <c r="D15" s="19"/>
      <c r="E15" s="124" t="s">
        <v>16</v>
      </c>
      <c r="F15" s="124"/>
      <c r="G15" s="124"/>
      <c r="H15" s="74">
        <v>0</v>
      </c>
      <c r="I15" s="74">
        <v>0</v>
      </c>
      <c r="J15" s="74">
        <f>J8</f>
        <v>240.24</v>
      </c>
    </row>
    <row r="16" spans="1:10" ht="12.95" customHeight="1">
      <c r="A16" s="24"/>
      <c r="B16" s="25"/>
      <c r="C16" s="26"/>
      <c r="D16" s="26"/>
      <c r="E16" s="124" t="s">
        <v>17</v>
      </c>
      <c r="F16" s="124"/>
      <c r="G16" s="124"/>
      <c r="H16" s="27">
        <f>H13-H14-H15</f>
        <v>0</v>
      </c>
      <c r="I16" s="27">
        <f>I13-I14-I15</f>
        <v>0</v>
      </c>
      <c r="J16" s="27">
        <f>J13-J14-J15</f>
        <v>-240.24</v>
      </c>
    </row>
    <row r="17" spans="1:10" ht="12.95" customHeight="1">
      <c r="A17" s="28" t="s">
        <v>18</v>
      </c>
      <c r="B17" s="29"/>
      <c r="C17" s="30"/>
      <c r="D17" s="30"/>
      <c r="E17" s="31"/>
      <c r="F17" s="29"/>
      <c r="G17" s="29"/>
      <c r="H17" s="32"/>
      <c r="I17" s="32"/>
      <c r="J17" s="33"/>
    </row>
    <row r="18" spans="1:10" ht="12.95" customHeight="1">
      <c r="A18" s="121" t="s">
        <v>13</v>
      </c>
      <c r="B18" s="14" t="s">
        <v>112</v>
      </c>
      <c r="C18" s="10"/>
      <c r="D18" s="8">
        <v>104513013</v>
      </c>
      <c r="E18" s="8">
        <v>4359</v>
      </c>
      <c r="F18" s="8">
        <v>5011</v>
      </c>
      <c r="G18" s="11" t="s">
        <v>113</v>
      </c>
      <c r="H18" s="13">
        <v>843</v>
      </c>
      <c r="I18" s="34">
        <v>-123</v>
      </c>
      <c r="J18" s="13">
        <f aca="true" t="shared" si="5" ref="J18:J39">H18+I18</f>
        <v>720</v>
      </c>
    </row>
    <row r="19" spans="1:10" ht="12.95" customHeight="1">
      <c r="A19" s="122"/>
      <c r="B19" s="14" t="s">
        <v>112</v>
      </c>
      <c r="C19" s="10"/>
      <c r="D19" s="8">
        <v>104513013</v>
      </c>
      <c r="E19" s="8">
        <v>4359</v>
      </c>
      <c r="F19" s="8">
        <v>5021</v>
      </c>
      <c r="G19" s="11" t="s">
        <v>113</v>
      </c>
      <c r="H19" s="13">
        <v>87</v>
      </c>
      <c r="I19" s="34">
        <v>-20</v>
      </c>
      <c r="J19" s="13">
        <f t="shared" si="5"/>
        <v>67</v>
      </c>
    </row>
    <row r="20" spans="1:10" ht="12.95" customHeight="1">
      <c r="A20" s="122"/>
      <c r="B20" s="14" t="s">
        <v>112</v>
      </c>
      <c r="C20" s="10"/>
      <c r="D20" s="8">
        <v>104513013</v>
      </c>
      <c r="E20" s="8">
        <v>4359</v>
      </c>
      <c r="F20" s="8">
        <v>5031</v>
      </c>
      <c r="G20" s="11" t="s">
        <v>113</v>
      </c>
      <c r="H20" s="13">
        <v>256</v>
      </c>
      <c r="I20" s="34">
        <v>-35</v>
      </c>
      <c r="J20" s="13">
        <f t="shared" si="5"/>
        <v>221</v>
      </c>
    </row>
    <row r="21" spans="1:10" ht="12.95" customHeight="1">
      <c r="A21" s="122"/>
      <c r="B21" s="14" t="s">
        <v>112</v>
      </c>
      <c r="C21" s="10"/>
      <c r="D21" s="8">
        <v>104513013</v>
      </c>
      <c r="E21" s="8">
        <v>4359</v>
      </c>
      <c r="F21" s="8">
        <v>5032</v>
      </c>
      <c r="G21" s="11" t="s">
        <v>113</v>
      </c>
      <c r="H21" s="13">
        <v>93</v>
      </c>
      <c r="I21" s="34">
        <v>-12</v>
      </c>
      <c r="J21" s="13">
        <f t="shared" si="5"/>
        <v>81</v>
      </c>
    </row>
    <row r="22" spans="1:10" ht="12.95" customHeight="1">
      <c r="A22" s="122"/>
      <c r="B22" s="14" t="s">
        <v>138</v>
      </c>
      <c r="C22" s="10"/>
      <c r="D22" s="8">
        <v>104113013</v>
      </c>
      <c r="E22" s="8">
        <v>3612</v>
      </c>
      <c r="F22" s="8">
        <v>5171</v>
      </c>
      <c r="G22" s="11" t="s">
        <v>113</v>
      </c>
      <c r="H22" s="13">
        <v>450</v>
      </c>
      <c r="I22" s="34">
        <v>145</v>
      </c>
      <c r="J22" s="13">
        <f t="shared" si="5"/>
        <v>595</v>
      </c>
    </row>
    <row r="23" spans="1:10" ht="12.95" customHeight="1">
      <c r="A23" s="122"/>
      <c r="B23" s="76" t="s">
        <v>114</v>
      </c>
      <c r="C23" s="72" t="s">
        <v>38</v>
      </c>
      <c r="D23" s="77">
        <v>104113013</v>
      </c>
      <c r="E23" s="77">
        <v>4359</v>
      </c>
      <c r="F23" s="77">
        <v>5154</v>
      </c>
      <c r="G23" s="73" t="s">
        <v>113</v>
      </c>
      <c r="H23" s="78">
        <v>0</v>
      </c>
      <c r="I23" s="79">
        <v>20</v>
      </c>
      <c r="J23" s="78">
        <f t="shared" si="5"/>
        <v>20</v>
      </c>
    </row>
    <row r="24" spans="1:10" ht="12.95" customHeight="1">
      <c r="A24" s="122"/>
      <c r="B24" s="14" t="s">
        <v>115</v>
      </c>
      <c r="C24" s="10"/>
      <c r="D24" s="8">
        <v>104113013</v>
      </c>
      <c r="E24" s="8">
        <v>4359</v>
      </c>
      <c r="F24" s="8">
        <v>5137</v>
      </c>
      <c r="G24" s="11" t="s">
        <v>113</v>
      </c>
      <c r="H24" s="13">
        <v>41</v>
      </c>
      <c r="I24" s="34">
        <v>9</v>
      </c>
      <c r="J24" s="13">
        <f t="shared" si="5"/>
        <v>50</v>
      </c>
    </row>
    <row r="25" spans="1:10" ht="12.95" customHeight="1">
      <c r="A25" s="122"/>
      <c r="B25" s="14" t="s">
        <v>116</v>
      </c>
      <c r="C25" s="10"/>
      <c r="D25" s="8">
        <v>104113013</v>
      </c>
      <c r="E25" s="8">
        <v>4359</v>
      </c>
      <c r="F25" s="8">
        <v>5167</v>
      </c>
      <c r="G25" s="11" t="s">
        <v>113</v>
      </c>
      <c r="H25" s="13">
        <v>10</v>
      </c>
      <c r="I25" s="34">
        <v>16</v>
      </c>
      <c r="J25" s="13">
        <f t="shared" si="5"/>
        <v>26</v>
      </c>
    </row>
    <row r="26" spans="1:10" ht="12.95" customHeight="1">
      <c r="A26" s="121" t="s">
        <v>36</v>
      </c>
      <c r="B26" s="9" t="s">
        <v>132</v>
      </c>
      <c r="C26" s="10"/>
      <c r="D26" s="8"/>
      <c r="E26" s="8">
        <v>6112</v>
      </c>
      <c r="F26" s="8">
        <v>5901</v>
      </c>
      <c r="G26" s="11" t="s">
        <v>129</v>
      </c>
      <c r="H26" s="13">
        <v>130</v>
      </c>
      <c r="I26" s="34">
        <v>-15</v>
      </c>
      <c r="J26" s="13">
        <f t="shared" si="5"/>
        <v>115</v>
      </c>
    </row>
    <row r="27" spans="1:10" ht="12.95" customHeight="1">
      <c r="A27" s="122"/>
      <c r="B27" s="9" t="s">
        <v>133</v>
      </c>
      <c r="C27" s="10"/>
      <c r="D27" s="8"/>
      <c r="E27" s="8">
        <v>3419</v>
      </c>
      <c r="F27" s="8">
        <v>5222</v>
      </c>
      <c r="G27" s="11" t="s">
        <v>130</v>
      </c>
      <c r="H27" s="13">
        <v>3831.9</v>
      </c>
      <c r="I27" s="34">
        <v>5</v>
      </c>
      <c r="J27" s="13">
        <f t="shared" si="5"/>
        <v>3836.9</v>
      </c>
    </row>
    <row r="28" spans="1:10" ht="12.95" customHeight="1">
      <c r="A28" s="122"/>
      <c r="B28" s="9" t="s">
        <v>136</v>
      </c>
      <c r="C28" s="10"/>
      <c r="D28" s="9"/>
      <c r="E28" s="8">
        <v>3419</v>
      </c>
      <c r="F28" s="8">
        <v>5222</v>
      </c>
      <c r="G28" s="11" t="s">
        <v>131</v>
      </c>
      <c r="H28" s="13">
        <v>1049.8</v>
      </c>
      <c r="I28" s="34">
        <v>10</v>
      </c>
      <c r="J28" s="13">
        <f t="shared" si="5"/>
        <v>1059.8</v>
      </c>
    </row>
    <row r="29" spans="1:10" ht="12.95" customHeight="1">
      <c r="A29" s="122"/>
      <c r="B29" s="9" t="s">
        <v>137</v>
      </c>
      <c r="C29" s="10"/>
      <c r="D29" s="9"/>
      <c r="E29" s="8">
        <v>3392</v>
      </c>
      <c r="F29" s="8">
        <v>5222</v>
      </c>
      <c r="G29" s="11" t="s">
        <v>134</v>
      </c>
      <c r="H29" s="13">
        <v>200</v>
      </c>
      <c r="I29" s="34">
        <v>-15</v>
      </c>
      <c r="J29" s="13">
        <f t="shared" si="5"/>
        <v>185</v>
      </c>
    </row>
    <row r="30" spans="1:10" ht="12.95" customHeight="1">
      <c r="A30" s="123"/>
      <c r="B30" s="9" t="s">
        <v>139</v>
      </c>
      <c r="C30" s="10"/>
      <c r="D30" s="9"/>
      <c r="E30" s="8">
        <v>4356</v>
      </c>
      <c r="F30" s="8">
        <v>5222</v>
      </c>
      <c r="G30" s="11" t="s">
        <v>135</v>
      </c>
      <c r="H30" s="13">
        <v>372.6</v>
      </c>
      <c r="I30" s="34">
        <v>15</v>
      </c>
      <c r="J30" s="13">
        <f t="shared" si="5"/>
        <v>387.6</v>
      </c>
    </row>
    <row r="31" spans="1:10" ht="12.95" customHeight="1">
      <c r="A31" s="121" t="s">
        <v>78</v>
      </c>
      <c r="B31" s="9" t="s">
        <v>145</v>
      </c>
      <c r="C31" s="10"/>
      <c r="D31" s="9"/>
      <c r="E31" s="8">
        <v>3111</v>
      </c>
      <c r="F31" s="11" t="s">
        <v>143</v>
      </c>
      <c r="G31" s="11">
        <v>2294</v>
      </c>
      <c r="H31" s="13">
        <v>700</v>
      </c>
      <c r="I31" s="34">
        <v>-100</v>
      </c>
      <c r="J31" s="13">
        <f t="shared" si="5"/>
        <v>600</v>
      </c>
    </row>
    <row r="32" spans="1:10" ht="12.95" customHeight="1">
      <c r="A32" s="122"/>
      <c r="B32" s="9" t="s">
        <v>146</v>
      </c>
      <c r="C32" s="10"/>
      <c r="D32" s="9"/>
      <c r="E32" s="8">
        <v>3111</v>
      </c>
      <c r="F32" s="11" t="s">
        <v>143</v>
      </c>
      <c r="G32" s="11">
        <v>2288</v>
      </c>
      <c r="H32" s="13">
        <v>300</v>
      </c>
      <c r="I32" s="34">
        <v>-79</v>
      </c>
      <c r="J32" s="13">
        <f t="shared" si="5"/>
        <v>221</v>
      </c>
    </row>
    <row r="33" spans="1:10" ht="12.95" customHeight="1">
      <c r="A33" s="122"/>
      <c r="B33" s="9" t="s">
        <v>148</v>
      </c>
      <c r="C33" s="10"/>
      <c r="D33" s="9"/>
      <c r="E33" s="8">
        <v>3111</v>
      </c>
      <c r="F33" s="11" t="s">
        <v>143</v>
      </c>
      <c r="G33" s="11">
        <v>2287</v>
      </c>
      <c r="H33" s="13">
        <v>639</v>
      </c>
      <c r="I33" s="34">
        <v>-141</v>
      </c>
      <c r="J33" s="13">
        <f t="shared" si="5"/>
        <v>498</v>
      </c>
    </row>
    <row r="34" spans="1:10" ht="12.95" customHeight="1">
      <c r="A34" s="122"/>
      <c r="B34" s="9" t="s">
        <v>164</v>
      </c>
      <c r="C34" s="10"/>
      <c r="D34" s="8"/>
      <c r="E34" s="8">
        <v>3113</v>
      </c>
      <c r="F34" s="8">
        <v>5171</v>
      </c>
      <c r="G34" s="11" t="s">
        <v>147</v>
      </c>
      <c r="H34" s="13">
        <v>461</v>
      </c>
      <c r="I34" s="34">
        <v>20</v>
      </c>
      <c r="J34" s="13">
        <f t="shared" si="5"/>
        <v>481</v>
      </c>
    </row>
    <row r="35" spans="1:10" ht="12.95" customHeight="1">
      <c r="A35" s="93" t="s">
        <v>82</v>
      </c>
      <c r="B35" s="4" t="s">
        <v>165</v>
      </c>
      <c r="C35" s="10"/>
      <c r="D35" s="8"/>
      <c r="E35" s="15">
        <v>2219</v>
      </c>
      <c r="F35" s="15">
        <v>5171</v>
      </c>
      <c r="G35" s="15">
        <v>6126</v>
      </c>
      <c r="H35" s="13">
        <v>222</v>
      </c>
      <c r="I35" s="34">
        <v>-23</v>
      </c>
      <c r="J35" s="13">
        <f t="shared" si="5"/>
        <v>199</v>
      </c>
    </row>
    <row r="36" spans="1:10" ht="12.95" customHeight="1">
      <c r="A36" s="93" t="s">
        <v>83</v>
      </c>
      <c r="B36" s="9" t="s">
        <v>159</v>
      </c>
      <c r="C36" s="10"/>
      <c r="D36" s="8"/>
      <c r="E36" s="8">
        <v>6171</v>
      </c>
      <c r="F36" s="8">
        <v>5171</v>
      </c>
      <c r="G36" s="11"/>
      <c r="H36" s="13">
        <v>1585</v>
      </c>
      <c r="I36" s="34">
        <v>221</v>
      </c>
      <c r="J36" s="13">
        <f t="shared" si="5"/>
        <v>1806</v>
      </c>
    </row>
    <row r="37" spans="1:10" ht="12.95" customHeight="1">
      <c r="A37" s="119" t="s">
        <v>93</v>
      </c>
      <c r="B37" s="9" t="s">
        <v>166</v>
      </c>
      <c r="C37" s="10"/>
      <c r="D37" s="8"/>
      <c r="E37" s="8">
        <v>3113</v>
      </c>
      <c r="F37" s="11" t="s">
        <v>143</v>
      </c>
      <c r="G37" s="11">
        <v>8223</v>
      </c>
      <c r="H37" s="13">
        <v>230</v>
      </c>
      <c r="I37" s="34">
        <v>-62</v>
      </c>
      <c r="J37" s="13">
        <f t="shared" si="5"/>
        <v>168</v>
      </c>
    </row>
    <row r="38" spans="1:10" ht="12.95" customHeight="1">
      <c r="A38" s="119"/>
      <c r="B38" s="9" t="s">
        <v>167</v>
      </c>
      <c r="C38" s="10"/>
      <c r="D38" s="8"/>
      <c r="E38" s="8">
        <v>3113</v>
      </c>
      <c r="F38" s="11" t="s">
        <v>143</v>
      </c>
      <c r="G38" s="11">
        <v>9342</v>
      </c>
      <c r="H38" s="13">
        <v>650</v>
      </c>
      <c r="I38" s="34">
        <v>-502</v>
      </c>
      <c r="J38" s="13">
        <f t="shared" si="5"/>
        <v>148</v>
      </c>
    </row>
    <row r="39" spans="1:10" ht="12.95" customHeight="1">
      <c r="A39" s="119"/>
      <c r="B39" s="76" t="s">
        <v>168</v>
      </c>
      <c r="C39" s="72" t="s">
        <v>38</v>
      </c>
      <c r="D39" s="76"/>
      <c r="E39" s="77">
        <v>3113</v>
      </c>
      <c r="F39" s="73" t="s">
        <v>163</v>
      </c>
      <c r="G39" s="73">
        <v>4253</v>
      </c>
      <c r="H39" s="78">
        <v>0</v>
      </c>
      <c r="I39" s="79">
        <v>150</v>
      </c>
      <c r="J39" s="78">
        <f t="shared" si="5"/>
        <v>150</v>
      </c>
    </row>
    <row r="40" spans="1:10" ht="12.95" customHeight="1">
      <c r="A40" s="24"/>
      <c r="B40" s="29"/>
      <c r="C40" s="30"/>
      <c r="D40" s="30"/>
      <c r="E40" s="116" t="s">
        <v>19</v>
      </c>
      <c r="F40" s="117"/>
      <c r="G40" s="118"/>
      <c r="H40" s="38">
        <f>SUM(H18:H39)</f>
        <v>12151.3</v>
      </c>
      <c r="I40" s="38">
        <f>SUM(I18:I39)</f>
        <v>-516</v>
      </c>
      <c r="J40" s="38">
        <f>SUM(J18:J39)</f>
        <v>11635.3</v>
      </c>
    </row>
    <row r="41" spans="1:10" ht="12.95" customHeight="1">
      <c r="A41" s="65" t="s">
        <v>20</v>
      </c>
      <c r="B41" s="29"/>
      <c r="C41" s="30"/>
      <c r="D41" s="30"/>
      <c r="E41" s="31"/>
      <c r="F41" s="29"/>
      <c r="G41" s="29"/>
      <c r="H41" s="32"/>
      <c r="I41" s="32"/>
      <c r="J41" s="39"/>
    </row>
    <row r="42" spans="1:10" ht="12.95" customHeight="1">
      <c r="A42" s="120" t="s">
        <v>13</v>
      </c>
      <c r="B42" s="14" t="s">
        <v>171</v>
      </c>
      <c r="C42" s="15"/>
      <c r="D42" s="15"/>
      <c r="E42" s="15">
        <v>3639</v>
      </c>
      <c r="F42" s="15">
        <v>6121</v>
      </c>
      <c r="G42" s="103" t="s">
        <v>172</v>
      </c>
      <c r="H42" s="36">
        <v>506</v>
      </c>
      <c r="I42" s="37">
        <v>-145</v>
      </c>
      <c r="J42" s="13">
        <f>H42+I42</f>
        <v>361</v>
      </c>
    </row>
    <row r="43" spans="1:10" ht="12.95" customHeight="1">
      <c r="A43" s="120"/>
      <c r="B43" s="76" t="s">
        <v>141</v>
      </c>
      <c r="C43" s="72" t="s">
        <v>38</v>
      </c>
      <c r="D43" s="77"/>
      <c r="E43" s="77">
        <v>3412</v>
      </c>
      <c r="F43" s="77">
        <v>6121</v>
      </c>
      <c r="G43" s="73" t="s">
        <v>142</v>
      </c>
      <c r="H43" s="78">
        <v>0</v>
      </c>
      <c r="I43" s="79">
        <v>145</v>
      </c>
      <c r="J43" s="78">
        <f>H43+I43</f>
        <v>145</v>
      </c>
    </row>
    <row r="44" spans="1:10" ht="12.95" customHeight="1">
      <c r="A44" s="92" t="s">
        <v>36</v>
      </c>
      <c r="B44" s="9" t="s">
        <v>149</v>
      </c>
      <c r="C44" s="10"/>
      <c r="D44" s="8"/>
      <c r="E44" s="8">
        <v>3612</v>
      </c>
      <c r="F44" s="11" t="s">
        <v>144</v>
      </c>
      <c r="G44" s="11">
        <v>7253</v>
      </c>
      <c r="H44" s="13">
        <v>4000</v>
      </c>
      <c r="I44" s="34">
        <v>300</v>
      </c>
      <c r="J44" s="13">
        <f aca="true" t="shared" si="6" ref="J44:J56">H44+I44</f>
        <v>4300</v>
      </c>
    </row>
    <row r="45" spans="1:10" ht="12.95" customHeight="1">
      <c r="A45" s="92" t="s">
        <v>78</v>
      </c>
      <c r="B45" s="14" t="s">
        <v>150</v>
      </c>
      <c r="C45" s="10"/>
      <c r="D45" s="8"/>
      <c r="E45" s="15">
        <v>2212</v>
      </c>
      <c r="F45" s="15">
        <v>6121</v>
      </c>
      <c r="G45" s="15">
        <v>2299</v>
      </c>
      <c r="H45" s="13">
        <v>245</v>
      </c>
      <c r="I45" s="34">
        <v>23</v>
      </c>
      <c r="J45" s="13">
        <f t="shared" si="6"/>
        <v>268</v>
      </c>
    </row>
    <row r="46" spans="1:10" ht="12.95" customHeight="1">
      <c r="A46" s="120" t="s">
        <v>82</v>
      </c>
      <c r="B46" s="14" t="s">
        <v>151</v>
      </c>
      <c r="C46" s="14"/>
      <c r="D46" s="14"/>
      <c r="E46" s="15">
        <v>4350</v>
      </c>
      <c r="F46" s="15">
        <v>6121</v>
      </c>
      <c r="G46" s="15">
        <v>9315</v>
      </c>
      <c r="H46" s="13">
        <v>9800</v>
      </c>
      <c r="I46" s="34">
        <v>-161</v>
      </c>
      <c r="J46" s="13">
        <f t="shared" si="6"/>
        <v>9639</v>
      </c>
    </row>
    <row r="47" spans="1:10" ht="12.95" customHeight="1">
      <c r="A47" s="120"/>
      <c r="B47" s="14" t="s">
        <v>152</v>
      </c>
      <c r="C47" s="14"/>
      <c r="D47" s="14"/>
      <c r="E47" s="15">
        <v>4350</v>
      </c>
      <c r="F47" s="15">
        <v>6121</v>
      </c>
      <c r="G47" s="15">
        <v>9331</v>
      </c>
      <c r="H47" s="13">
        <v>1100</v>
      </c>
      <c r="I47" s="34">
        <v>8</v>
      </c>
      <c r="J47" s="13">
        <f t="shared" si="6"/>
        <v>1108</v>
      </c>
    </row>
    <row r="48" spans="1:10" ht="12.95" customHeight="1">
      <c r="A48" s="120"/>
      <c r="B48" s="14" t="s">
        <v>153</v>
      </c>
      <c r="C48" s="14"/>
      <c r="D48" s="14"/>
      <c r="E48" s="15">
        <v>4350</v>
      </c>
      <c r="F48" s="15">
        <v>6121</v>
      </c>
      <c r="G48" s="15">
        <v>9332</v>
      </c>
      <c r="H48" s="13">
        <v>750</v>
      </c>
      <c r="I48" s="34">
        <v>153</v>
      </c>
      <c r="J48" s="13">
        <f t="shared" si="6"/>
        <v>903</v>
      </c>
    </row>
    <row r="49" spans="1:10" ht="12.95" customHeight="1">
      <c r="A49" s="120" t="s">
        <v>83</v>
      </c>
      <c r="B49" s="95" t="s">
        <v>154</v>
      </c>
      <c r="C49" s="96"/>
      <c r="D49" s="97"/>
      <c r="E49" s="97">
        <v>2219</v>
      </c>
      <c r="F49" s="98" t="s">
        <v>144</v>
      </c>
      <c r="G49" s="15">
        <v>9308</v>
      </c>
      <c r="H49" s="99">
        <v>1200</v>
      </c>
      <c r="I49" s="34">
        <v>-101</v>
      </c>
      <c r="J49" s="13">
        <f t="shared" si="6"/>
        <v>1099</v>
      </c>
    </row>
    <row r="50" spans="1:10" ht="12.95" customHeight="1">
      <c r="A50" s="120"/>
      <c r="B50" s="9" t="s">
        <v>155</v>
      </c>
      <c r="C50" s="10"/>
      <c r="D50" s="8"/>
      <c r="E50" s="8">
        <v>2219</v>
      </c>
      <c r="F50" s="11" t="s">
        <v>144</v>
      </c>
      <c r="G50" s="15">
        <v>8256</v>
      </c>
      <c r="H50" s="13">
        <v>5600</v>
      </c>
      <c r="I50" s="34">
        <v>101</v>
      </c>
      <c r="J50" s="13">
        <f t="shared" si="6"/>
        <v>5701</v>
      </c>
    </row>
    <row r="51" spans="1:10" ht="12.95" customHeight="1">
      <c r="A51" s="120" t="s">
        <v>93</v>
      </c>
      <c r="B51" s="9" t="s">
        <v>156</v>
      </c>
      <c r="C51" s="10"/>
      <c r="D51" s="8"/>
      <c r="E51" s="8">
        <v>3632</v>
      </c>
      <c r="F51" s="11" t="s">
        <v>144</v>
      </c>
      <c r="G51" s="11">
        <v>9306</v>
      </c>
      <c r="H51" s="13">
        <v>1900</v>
      </c>
      <c r="I51" s="34">
        <v>-240</v>
      </c>
      <c r="J51" s="13">
        <f t="shared" si="6"/>
        <v>1660</v>
      </c>
    </row>
    <row r="52" spans="1:10" ht="12.95" customHeight="1">
      <c r="A52" s="120"/>
      <c r="B52" s="9" t="s">
        <v>157</v>
      </c>
      <c r="C52" s="10"/>
      <c r="D52" s="8"/>
      <c r="E52" s="8">
        <v>6171</v>
      </c>
      <c r="F52" s="11" t="s">
        <v>144</v>
      </c>
      <c r="G52" s="11">
        <v>2277</v>
      </c>
      <c r="H52" s="13">
        <v>350</v>
      </c>
      <c r="I52" s="34">
        <v>240</v>
      </c>
      <c r="J52" s="13">
        <f t="shared" si="6"/>
        <v>590</v>
      </c>
    </row>
    <row r="53" spans="1:10" s="20" customFormat="1" ht="12.95" customHeight="1">
      <c r="A53" s="94" t="s">
        <v>104</v>
      </c>
      <c r="B53" s="9" t="s">
        <v>158</v>
      </c>
      <c r="C53" s="10"/>
      <c r="D53" s="9"/>
      <c r="E53" s="8">
        <v>6171</v>
      </c>
      <c r="F53" s="11" t="s">
        <v>144</v>
      </c>
      <c r="G53" s="11">
        <v>9329</v>
      </c>
      <c r="H53" s="13">
        <v>1350</v>
      </c>
      <c r="I53" s="34">
        <v>-221</v>
      </c>
      <c r="J53" s="13">
        <f t="shared" si="6"/>
        <v>1129</v>
      </c>
    </row>
    <row r="54" spans="1:10" s="20" customFormat="1" ht="12.95" customHeight="1">
      <c r="A54" s="120" t="s">
        <v>160</v>
      </c>
      <c r="B54" s="9" t="s">
        <v>161</v>
      </c>
      <c r="C54" s="10"/>
      <c r="D54" s="8"/>
      <c r="E54" s="8">
        <v>2219</v>
      </c>
      <c r="F54" s="11" t="s">
        <v>144</v>
      </c>
      <c r="G54" s="11">
        <v>9328</v>
      </c>
      <c r="H54" s="13">
        <v>464</v>
      </c>
      <c r="I54" s="34">
        <v>-150</v>
      </c>
      <c r="J54" s="13">
        <f t="shared" si="6"/>
        <v>314</v>
      </c>
    </row>
    <row r="55" spans="1:10" s="20" customFormat="1" ht="12.95" customHeight="1">
      <c r="A55" s="120"/>
      <c r="B55" s="9" t="s">
        <v>162</v>
      </c>
      <c r="C55" s="10"/>
      <c r="D55" s="9"/>
      <c r="E55" s="11" t="s">
        <v>169</v>
      </c>
      <c r="F55" s="11" t="s">
        <v>144</v>
      </c>
      <c r="G55" s="11">
        <v>4253</v>
      </c>
      <c r="H55" s="13">
        <v>7700</v>
      </c>
      <c r="I55" s="34">
        <v>62</v>
      </c>
      <c r="J55" s="13">
        <f t="shared" si="6"/>
        <v>7762</v>
      </c>
    </row>
    <row r="56" spans="1:10" s="20" customFormat="1" ht="12.95" customHeight="1">
      <c r="A56" s="120"/>
      <c r="B56" s="76" t="s">
        <v>162</v>
      </c>
      <c r="C56" s="72" t="s">
        <v>38</v>
      </c>
      <c r="D56" s="76"/>
      <c r="E56" s="73" t="s">
        <v>169</v>
      </c>
      <c r="F56" s="73" t="s">
        <v>170</v>
      </c>
      <c r="G56" s="73">
        <v>4253</v>
      </c>
      <c r="H56" s="78">
        <v>0</v>
      </c>
      <c r="I56" s="79">
        <v>502</v>
      </c>
      <c r="J56" s="78">
        <f t="shared" si="6"/>
        <v>502</v>
      </c>
    </row>
    <row r="57" spans="1:10" ht="12.95" customHeight="1">
      <c r="A57" s="26"/>
      <c r="B57" s="25"/>
      <c r="C57" s="26"/>
      <c r="D57" s="26"/>
      <c r="E57" s="115" t="s">
        <v>21</v>
      </c>
      <c r="F57" s="115"/>
      <c r="G57" s="115"/>
      <c r="H57" s="64">
        <f>SUM(H42:H56)</f>
        <v>34965</v>
      </c>
      <c r="I57" s="64">
        <f>SUM(I42:I56)</f>
        <v>516</v>
      </c>
      <c r="J57" s="64">
        <f>SUM(J42:J56)</f>
        <v>35481</v>
      </c>
    </row>
    <row r="58" spans="1:10" ht="12.95" customHeight="1">
      <c r="A58" s="22" t="s">
        <v>32</v>
      </c>
      <c r="B58" s="25"/>
      <c r="C58" s="26"/>
      <c r="D58" s="26"/>
      <c r="E58" s="56"/>
      <c r="F58" s="56"/>
      <c r="G58" s="56"/>
      <c r="H58" s="59"/>
      <c r="I58" s="60"/>
      <c r="J58" s="59"/>
    </row>
    <row r="59" spans="1:10" ht="12.95" customHeight="1">
      <c r="A59" s="62" t="s">
        <v>13</v>
      </c>
      <c r="B59" s="9"/>
      <c r="C59" s="8"/>
      <c r="D59" s="8"/>
      <c r="E59" s="63"/>
      <c r="F59" s="63"/>
      <c r="G59" s="63"/>
      <c r="H59" s="16">
        <v>0</v>
      </c>
      <c r="I59" s="12">
        <v>0</v>
      </c>
      <c r="J59" s="16">
        <v>0</v>
      </c>
    </row>
    <row r="60" spans="1:10" ht="12.75" customHeight="1">
      <c r="A60" s="26"/>
      <c r="B60" s="25"/>
      <c r="C60" s="26"/>
      <c r="D60" s="26"/>
      <c r="E60" s="112" t="s">
        <v>33</v>
      </c>
      <c r="F60" s="113"/>
      <c r="G60" s="114"/>
      <c r="H60" s="57"/>
      <c r="I60" s="61">
        <f>SUM(I59:I59)</f>
        <v>0</v>
      </c>
      <c r="J60" s="23"/>
    </row>
    <row r="61" spans="1:10" ht="12.95" customHeight="1">
      <c r="A61" s="26"/>
      <c r="B61" s="25"/>
      <c r="C61" s="26"/>
      <c r="D61" s="26"/>
      <c r="E61" s="40"/>
      <c r="F61" s="40"/>
      <c r="G61" s="41"/>
      <c r="H61" s="57"/>
      <c r="I61" s="58"/>
      <c r="J61" s="23"/>
    </row>
    <row r="62" spans="2:10" ht="12.95" customHeight="1">
      <c r="B62" s="42" t="s">
        <v>31</v>
      </c>
      <c r="C62" s="30"/>
      <c r="D62" s="30"/>
      <c r="E62" s="109" t="s">
        <v>14</v>
      </c>
      <c r="F62" s="110"/>
      <c r="G62" s="110"/>
      <c r="H62" s="111"/>
      <c r="I62" s="37">
        <f>I13</f>
        <v>521.8199999999999</v>
      </c>
      <c r="J62" s="37"/>
    </row>
    <row r="63" spans="2:10" ht="12.95" customHeight="1">
      <c r="B63" s="29"/>
      <c r="C63" s="30"/>
      <c r="D63" s="30"/>
      <c r="E63" s="109" t="s">
        <v>22</v>
      </c>
      <c r="F63" s="110"/>
      <c r="G63" s="110"/>
      <c r="H63" s="111"/>
      <c r="I63" s="37">
        <f>I40+I14</f>
        <v>5.819999999999936</v>
      </c>
      <c r="J63" s="14"/>
    </row>
    <row r="64" spans="2:10" ht="12.95" customHeight="1">
      <c r="B64" s="29"/>
      <c r="C64" s="30"/>
      <c r="D64" s="30"/>
      <c r="E64" s="109" t="s">
        <v>23</v>
      </c>
      <c r="F64" s="110"/>
      <c r="G64" s="110"/>
      <c r="H64" s="111"/>
      <c r="I64" s="37">
        <f>I57+I15</f>
        <v>516</v>
      </c>
      <c r="J64" s="36"/>
    </row>
    <row r="65" spans="2:10" ht="12.95" customHeight="1">
      <c r="B65" s="29"/>
      <c r="C65" s="30"/>
      <c r="D65" s="30"/>
      <c r="E65" s="109" t="s">
        <v>24</v>
      </c>
      <c r="F65" s="110"/>
      <c r="G65" s="110"/>
      <c r="H65" s="111"/>
      <c r="I65" s="37">
        <f>I63+I64</f>
        <v>521.8199999999999</v>
      </c>
      <c r="J65" s="36"/>
    </row>
    <row r="66" spans="2:10" ht="12.95" customHeight="1">
      <c r="B66" s="29"/>
      <c r="C66" s="30"/>
      <c r="D66" s="30"/>
      <c r="E66" s="106" t="s">
        <v>25</v>
      </c>
      <c r="F66" s="107"/>
      <c r="G66" s="107"/>
      <c r="H66" s="108"/>
      <c r="I66" s="37">
        <f>I62-I65</f>
        <v>0</v>
      </c>
      <c r="J66" s="36"/>
    </row>
    <row r="67" spans="2:10" ht="12.95" customHeight="1">
      <c r="B67" s="29"/>
      <c r="C67" s="30"/>
      <c r="D67" s="30"/>
      <c r="E67" s="106" t="s">
        <v>26</v>
      </c>
      <c r="F67" s="107"/>
      <c r="G67" s="107"/>
      <c r="H67" s="108"/>
      <c r="I67" s="37">
        <f>I60</f>
        <v>0</v>
      </c>
      <c r="J67" s="36"/>
    </row>
    <row r="68" spans="5:10" ht="12.95" customHeight="1">
      <c r="E68" s="50" t="s">
        <v>27</v>
      </c>
      <c r="G68" s="29"/>
      <c r="H68" s="51"/>
      <c r="J68" s="51">
        <v>44027</v>
      </c>
    </row>
    <row r="69" spans="2:10" ht="12.95" customHeight="1">
      <c r="B69" s="42" t="s">
        <v>34</v>
      </c>
      <c r="C69" s="30"/>
      <c r="D69" s="30"/>
      <c r="E69" s="52" t="s">
        <v>28</v>
      </c>
      <c r="F69" s="43"/>
      <c r="G69" s="44"/>
      <c r="H69" s="53">
        <v>521705.03</v>
      </c>
      <c r="I69" s="34">
        <f>I62</f>
        <v>521.8199999999999</v>
      </c>
      <c r="J69" s="37">
        <f>H69+I69</f>
        <v>522226.85000000003</v>
      </c>
    </row>
    <row r="70" spans="2:10" ht="12.95" customHeight="1">
      <c r="B70" s="29"/>
      <c r="C70" s="30"/>
      <c r="D70" s="30"/>
      <c r="E70" s="45" t="s">
        <v>22</v>
      </c>
      <c r="F70" s="46"/>
      <c r="G70" s="35"/>
      <c r="H70" s="54">
        <v>395480.34</v>
      </c>
      <c r="I70" s="34">
        <f>I40+I14</f>
        <v>5.819999999999936</v>
      </c>
      <c r="J70" s="36">
        <f>H70+I70</f>
        <v>395486.16000000003</v>
      </c>
    </row>
    <row r="71" spans="2:10" ht="12.95" customHeight="1">
      <c r="B71" s="29"/>
      <c r="C71" s="30"/>
      <c r="D71" s="30"/>
      <c r="E71" s="24" t="s">
        <v>23</v>
      </c>
      <c r="F71" s="29"/>
      <c r="G71" s="47"/>
      <c r="H71" s="54">
        <v>126224.69</v>
      </c>
      <c r="I71" s="34">
        <f>I57+I15</f>
        <v>516</v>
      </c>
      <c r="J71" s="36">
        <f>H71+I71</f>
        <v>126740.69</v>
      </c>
    </row>
    <row r="72" spans="2:10" ht="12.95" customHeight="1">
      <c r="B72" s="51" t="s">
        <v>42</v>
      </c>
      <c r="E72" s="48" t="s">
        <v>29</v>
      </c>
      <c r="F72" s="46"/>
      <c r="G72" s="35"/>
      <c r="H72" s="37">
        <f>H70+H71</f>
        <v>521705.03</v>
      </c>
      <c r="I72" s="34">
        <f>SUM(I70:I71)</f>
        <v>521.8199999999999</v>
      </c>
      <c r="J72" s="37">
        <f>SUM(J70:J71)</f>
        <v>522226.85000000003</v>
      </c>
    </row>
    <row r="73" spans="5:10" ht="12.95" customHeight="1">
      <c r="E73" s="24" t="s">
        <v>17</v>
      </c>
      <c r="F73" s="29"/>
      <c r="G73" s="47"/>
      <c r="H73" s="36">
        <f>H69-H72</f>
        <v>0</v>
      </c>
      <c r="I73" s="37">
        <f>I69-I72</f>
        <v>0</v>
      </c>
      <c r="J73" s="36">
        <f>J69-J72</f>
        <v>0</v>
      </c>
    </row>
    <row r="74" spans="5:10" ht="12.95" customHeight="1">
      <c r="E74" s="48" t="s">
        <v>30</v>
      </c>
      <c r="F74" s="46"/>
      <c r="G74" s="35"/>
      <c r="H74" s="55">
        <v>0</v>
      </c>
      <c r="I74" s="37">
        <f>I67</f>
        <v>0</v>
      </c>
      <c r="J74" s="37">
        <f>H74+I74</f>
        <v>0</v>
      </c>
    </row>
    <row r="75" ht="12.95" customHeight="1"/>
    <row r="76" ht="12.95" customHeight="1"/>
  </sheetData>
  <mergeCells count="28">
    <mergeCell ref="E64:H64"/>
    <mergeCell ref="E65:H65"/>
    <mergeCell ref="E66:H66"/>
    <mergeCell ref="E67:H67"/>
    <mergeCell ref="E40:G40"/>
    <mergeCell ref="E57:G57"/>
    <mergeCell ref="E60:G60"/>
    <mergeCell ref="E62:H62"/>
    <mergeCell ref="E63:H63"/>
    <mergeCell ref="A54:A56"/>
    <mergeCell ref="E13:G13"/>
    <mergeCell ref="E14:G14"/>
    <mergeCell ref="E15:G15"/>
    <mergeCell ref="E16:G16"/>
    <mergeCell ref="A26:A30"/>
    <mergeCell ref="A18:A25"/>
    <mergeCell ref="A42:A43"/>
    <mergeCell ref="A31:A34"/>
    <mergeCell ref="A46:A48"/>
    <mergeCell ref="A49:A50"/>
    <mergeCell ref="A51:A52"/>
    <mergeCell ref="A37:A39"/>
    <mergeCell ref="A5:A12"/>
    <mergeCell ref="H1:J1"/>
    <mergeCell ref="B2:B3"/>
    <mergeCell ref="E2:E3"/>
    <mergeCell ref="F2:F3"/>
    <mergeCell ref="G2:G3"/>
  </mergeCells>
  <conditionalFormatting sqref="C13:D15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70">
    <cfRule type="expression" priority="22" dxfId="2" stopIfTrue="1">
      <formula>$J70="Z"</formula>
    </cfRule>
    <cfRule type="expression" priority="23" dxfId="1" stopIfTrue="1">
      <formula>$J70="T"</formula>
    </cfRule>
    <cfRule type="expression" priority="24" dxfId="0" stopIfTrue="1">
      <formula>$J70="Y"</formula>
    </cfRule>
  </conditionalFormatting>
  <conditionalFormatting sqref="H71">
    <cfRule type="expression" priority="19" dxfId="2" stopIfTrue="1">
      <formula>$J71="Z"</formula>
    </cfRule>
    <cfRule type="expression" priority="20" dxfId="1" stopIfTrue="1">
      <formula>$J71="T"</formula>
    </cfRule>
    <cfRule type="expression" priority="21" dxfId="0" stopIfTrue="1">
      <formula>$J71="Y"</formula>
    </cfRule>
  </conditionalFormatting>
  <conditionalFormatting sqref="H143">
    <cfRule type="expression" priority="16" dxfId="2" stopIfTrue="1">
      <formula>$J143="Z"</formula>
    </cfRule>
    <cfRule type="expression" priority="17" dxfId="1" stopIfTrue="1">
      <formula>$J143="T"</formula>
    </cfRule>
    <cfRule type="expression" priority="18" dxfId="0" stopIfTrue="1">
      <formula>$J143="Y"</formula>
    </cfRule>
  </conditionalFormatting>
  <conditionalFormatting sqref="H144">
    <cfRule type="expression" priority="13" dxfId="2" stopIfTrue="1">
      <formula>$J144="Z"</formula>
    </cfRule>
    <cfRule type="expression" priority="14" dxfId="1" stopIfTrue="1">
      <formula>$J144="T"</formula>
    </cfRule>
    <cfRule type="expression" priority="15" dxfId="0" stopIfTrue="1">
      <formula>$J144="Y"</formula>
    </cfRule>
  </conditionalFormatting>
  <conditionalFormatting sqref="H145">
    <cfRule type="expression" priority="10" dxfId="2" stopIfTrue="1">
      <formula>$J145="Z"</formula>
    </cfRule>
    <cfRule type="expression" priority="11" dxfId="1" stopIfTrue="1">
      <formula>$J145="T"</formula>
    </cfRule>
    <cfRule type="expression" priority="12" dxfId="0" stopIfTrue="1">
      <formula>$J145="Y"</formula>
    </cfRule>
  </conditionalFormatting>
  <conditionalFormatting sqref="H69">
    <cfRule type="expression" priority="7" dxfId="2" stopIfTrue="1">
      <formula>$J69="Z"</formula>
    </cfRule>
    <cfRule type="expression" priority="8" dxfId="1" stopIfTrue="1">
      <formula>$J69="T"</formula>
    </cfRule>
    <cfRule type="expression" priority="9" dxfId="0" stopIfTrue="1">
      <formula>$J69="Y"</formula>
    </cfRule>
  </conditionalFormatting>
  <conditionalFormatting sqref="H70">
    <cfRule type="expression" priority="4" dxfId="2" stopIfTrue="1">
      <formula>$J70="Z"</formula>
    </cfRule>
    <cfRule type="expression" priority="5" dxfId="1" stopIfTrue="1">
      <formula>$J70="T"</formula>
    </cfRule>
    <cfRule type="expression" priority="6" dxfId="0" stopIfTrue="1">
      <formula>$J70="Y"</formula>
    </cfRule>
  </conditionalFormatting>
  <conditionalFormatting sqref="H71">
    <cfRule type="expression" priority="1" dxfId="2" stopIfTrue="1">
      <formula>$J71="Z"</formula>
    </cfRule>
    <cfRule type="expression" priority="2" dxfId="1" stopIfTrue="1">
      <formula>$J71="T"</formula>
    </cfRule>
    <cfRule type="expression" priority="3" dxfId="0" stopIfTrue="1">
      <formula>$J71="Y"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workbookViewId="0" topLeftCell="A1">
      <selection activeCell="O38" sqref="O38"/>
    </sheetView>
  </sheetViews>
  <sheetFormatPr defaultColWidth="9.140625" defaultRowHeight="15"/>
  <cols>
    <col min="1" max="1" width="4.57421875" style="4" customWidth="1"/>
    <col min="2" max="2" width="70.8515625" style="4" customWidth="1"/>
    <col min="3" max="3" width="6.00390625" style="49" customWidth="1"/>
    <col min="4" max="4" width="10.00390625" style="49" bestFit="1" customWidth="1"/>
    <col min="5" max="7" width="6.7109375" style="4" customWidth="1"/>
    <col min="8" max="8" width="10.7109375" style="4" customWidth="1"/>
    <col min="9" max="9" width="8.8515625" style="4" customWidth="1"/>
    <col min="10" max="10" width="10.7109375" style="4" customWidth="1"/>
    <col min="11" max="16384" width="9.140625" style="4" customWidth="1"/>
  </cols>
  <sheetData>
    <row r="1" spans="1:10" ht="15">
      <c r="A1" s="1" t="s">
        <v>39</v>
      </c>
      <c r="B1" s="2"/>
      <c r="C1" s="3"/>
      <c r="D1" s="3"/>
      <c r="H1" s="127" t="s">
        <v>178</v>
      </c>
      <c r="I1" s="127"/>
      <c r="J1" s="127"/>
    </row>
    <row r="2" spans="1:10" s="2" customFormat="1" ht="15">
      <c r="A2" s="5" t="s">
        <v>0</v>
      </c>
      <c r="B2" s="125" t="s">
        <v>1</v>
      </c>
      <c r="C2" s="5"/>
      <c r="D2" s="5" t="s">
        <v>2</v>
      </c>
      <c r="E2" s="125" t="s">
        <v>3</v>
      </c>
      <c r="F2" s="125" t="s">
        <v>4</v>
      </c>
      <c r="G2" s="125" t="s">
        <v>5</v>
      </c>
      <c r="H2" s="5" t="s">
        <v>6</v>
      </c>
      <c r="I2" s="5" t="s">
        <v>7</v>
      </c>
      <c r="J2" s="5" t="s">
        <v>8</v>
      </c>
    </row>
    <row r="3" spans="1:10" s="2" customFormat="1" ht="15">
      <c r="A3" s="6" t="s">
        <v>9</v>
      </c>
      <c r="B3" s="126"/>
      <c r="C3" s="6"/>
      <c r="D3" s="6" t="s">
        <v>10</v>
      </c>
      <c r="E3" s="126"/>
      <c r="F3" s="126"/>
      <c r="G3" s="126"/>
      <c r="H3" s="6" t="s">
        <v>11</v>
      </c>
      <c r="I3" s="6" t="s">
        <v>41</v>
      </c>
      <c r="J3" s="6" t="s">
        <v>11</v>
      </c>
    </row>
    <row r="4" spans="1:10" ht="12.95" customHeight="1">
      <c r="A4" s="7" t="s">
        <v>12</v>
      </c>
      <c r="B4" s="68"/>
      <c r="C4" s="69"/>
      <c r="D4" s="43"/>
      <c r="E4" s="43"/>
      <c r="F4" s="43"/>
      <c r="G4" s="43"/>
      <c r="H4" s="43"/>
      <c r="I4" s="43"/>
      <c r="J4" s="44"/>
    </row>
    <row r="5" spans="1:10" ht="12.95" customHeight="1">
      <c r="A5" s="120" t="s">
        <v>13</v>
      </c>
      <c r="B5" s="9" t="s">
        <v>107</v>
      </c>
      <c r="C5" s="8"/>
      <c r="D5" s="14"/>
      <c r="E5" s="14"/>
      <c r="F5" s="15">
        <v>4113</v>
      </c>
      <c r="G5" s="15">
        <v>8201</v>
      </c>
      <c r="H5" s="104">
        <v>999.9</v>
      </c>
      <c r="I5" s="105">
        <v>-999.9</v>
      </c>
      <c r="J5" s="13">
        <f aca="true" t="shared" si="0" ref="J5:J8">H5+I5</f>
        <v>0</v>
      </c>
    </row>
    <row r="6" spans="1:10" ht="12.95" customHeight="1">
      <c r="A6" s="120"/>
      <c r="B6" s="82" t="s">
        <v>108</v>
      </c>
      <c r="C6" s="72" t="s">
        <v>38</v>
      </c>
      <c r="D6" s="77">
        <v>90002</v>
      </c>
      <c r="E6" s="76"/>
      <c r="F6" s="77">
        <v>4113</v>
      </c>
      <c r="G6" s="77">
        <v>8201</v>
      </c>
      <c r="H6" s="83">
        <v>0</v>
      </c>
      <c r="I6" s="84">
        <v>999.94</v>
      </c>
      <c r="J6" s="78">
        <f t="shared" si="0"/>
        <v>999.94</v>
      </c>
    </row>
    <row r="7" spans="1:10" ht="12.95" customHeight="1">
      <c r="A7" s="120"/>
      <c r="B7" s="82" t="s">
        <v>65</v>
      </c>
      <c r="C7" s="72" t="s">
        <v>38</v>
      </c>
      <c r="D7" s="77"/>
      <c r="E7" s="77">
        <v>6402</v>
      </c>
      <c r="F7" s="77">
        <v>2222</v>
      </c>
      <c r="G7" s="73"/>
      <c r="H7" s="85">
        <v>0</v>
      </c>
      <c r="I7" s="86">
        <v>36.45</v>
      </c>
      <c r="J7" s="78">
        <f t="shared" si="0"/>
        <v>36.45</v>
      </c>
    </row>
    <row r="8" spans="1:10" ht="12.95" customHeight="1">
      <c r="A8" s="120"/>
      <c r="B8" s="80" t="s">
        <v>66</v>
      </c>
      <c r="C8" s="8"/>
      <c r="D8" s="14"/>
      <c r="E8" s="15">
        <v>2221</v>
      </c>
      <c r="F8" s="15">
        <v>6121</v>
      </c>
      <c r="G8" s="11" t="s">
        <v>64</v>
      </c>
      <c r="H8" s="16">
        <v>11719</v>
      </c>
      <c r="I8" s="12">
        <v>36.49</v>
      </c>
      <c r="J8" s="13">
        <f t="shared" si="0"/>
        <v>11755.49</v>
      </c>
    </row>
    <row r="9" spans="1:10" ht="12.95" customHeight="1">
      <c r="A9" s="120" t="s">
        <v>36</v>
      </c>
      <c r="B9" s="67" t="s">
        <v>50</v>
      </c>
      <c r="C9" s="10"/>
      <c r="D9" s="8">
        <v>13305</v>
      </c>
      <c r="E9" s="8"/>
      <c r="F9" s="8">
        <v>4122</v>
      </c>
      <c r="G9" s="11" t="s">
        <v>43</v>
      </c>
      <c r="H9" s="16">
        <v>443.01</v>
      </c>
      <c r="I9" s="12">
        <v>295.35</v>
      </c>
      <c r="J9" s="13">
        <f>H9+I9</f>
        <v>738.36</v>
      </c>
    </row>
    <row r="10" spans="1:10" ht="12.95" customHeight="1">
      <c r="A10" s="120"/>
      <c r="B10" s="67" t="s">
        <v>51</v>
      </c>
      <c r="C10" s="10"/>
      <c r="D10" s="8">
        <v>13305</v>
      </c>
      <c r="E10" s="8">
        <v>4356</v>
      </c>
      <c r="F10" s="8">
        <v>5336</v>
      </c>
      <c r="G10" s="11" t="s">
        <v>43</v>
      </c>
      <c r="H10" s="16">
        <v>443.01</v>
      </c>
      <c r="I10" s="12">
        <v>295.35</v>
      </c>
      <c r="J10" s="13">
        <f aca="true" t="shared" si="1" ref="J10:J34">H10+I10</f>
        <v>738.36</v>
      </c>
    </row>
    <row r="11" spans="1:10" ht="12.95" customHeight="1">
      <c r="A11" s="120"/>
      <c r="B11" s="67" t="s">
        <v>52</v>
      </c>
      <c r="C11" s="10"/>
      <c r="D11" s="8">
        <v>13305</v>
      </c>
      <c r="E11" s="8"/>
      <c r="F11" s="8">
        <v>4122</v>
      </c>
      <c r="G11" s="11" t="s">
        <v>44</v>
      </c>
      <c r="H11" s="16">
        <v>5276.98</v>
      </c>
      <c r="I11" s="12">
        <v>3517.98</v>
      </c>
      <c r="J11" s="13">
        <f t="shared" si="1"/>
        <v>8794.96</v>
      </c>
    </row>
    <row r="12" spans="1:10" ht="12.95" customHeight="1">
      <c r="A12" s="120"/>
      <c r="B12" s="67" t="s">
        <v>53</v>
      </c>
      <c r="C12" s="10"/>
      <c r="D12" s="8">
        <v>13305</v>
      </c>
      <c r="E12" s="8">
        <v>4350</v>
      </c>
      <c r="F12" s="8">
        <v>5336</v>
      </c>
      <c r="G12" s="11" t="s">
        <v>44</v>
      </c>
      <c r="H12" s="16">
        <v>5276.98</v>
      </c>
      <c r="I12" s="12">
        <v>3517.98</v>
      </c>
      <c r="J12" s="13">
        <f t="shared" si="1"/>
        <v>8794.96</v>
      </c>
    </row>
    <row r="13" spans="1:10" ht="12.95" customHeight="1">
      <c r="A13" s="120"/>
      <c r="B13" s="67" t="s">
        <v>55</v>
      </c>
      <c r="C13" s="10"/>
      <c r="D13" s="8">
        <v>13305</v>
      </c>
      <c r="E13" s="8"/>
      <c r="F13" s="8">
        <v>4122</v>
      </c>
      <c r="G13" s="11" t="s">
        <v>45</v>
      </c>
      <c r="H13" s="16">
        <v>1344</v>
      </c>
      <c r="I13" s="12">
        <v>896</v>
      </c>
      <c r="J13" s="13">
        <f t="shared" si="1"/>
        <v>2240</v>
      </c>
    </row>
    <row r="14" spans="1:10" ht="12.95" customHeight="1">
      <c r="A14" s="120"/>
      <c r="B14" s="67" t="s">
        <v>54</v>
      </c>
      <c r="C14" s="10"/>
      <c r="D14" s="8">
        <v>13305</v>
      </c>
      <c r="E14" s="8">
        <v>4351</v>
      </c>
      <c r="F14" s="8">
        <v>5336</v>
      </c>
      <c r="G14" s="11" t="s">
        <v>45</v>
      </c>
      <c r="H14" s="16">
        <v>1344</v>
      </c>
      <c r="I14" s="12">
        <v>896</v>
      </c>
      <c r="J14" s="13">
        <f t="shared" si="1"/>
        <v>2240</v>
      </c>
    </row>
    <row r="15" spans="1:10" ht="12.95" customHeight="1">
      <c r="A15" s="120"/>
      <c r="B15" s="67" t="s">
        <v>57</v>
      </c>
      <c r="C15" s="10"/>
      <c r="D15" s="8">
        <v>13305</v>
      </c>
      <c r="E15" s="8"/>
      <c r="F15" s="8">
        <v>4122</v>
      </c>
      <c r="G15" s="11" t="s">
        <v>46</v>
      </c>
      <c r="H15" s="16">
        <v>6840.52</v>
      </c>
      <c r="I15" s="12">
        <v>4560.35</v>
      </c>
      <c r="J15" s="13">
        <f t="shared" si="1"/>
        <v>11400.87</v>
      </c>
    </row>
    <row r="16" spans="1:10" ht="12.95" customHeight="1">
      <c r="A16" s="120"/>
      <c r="B16" s="67" t="s">
        <v>56</v>
      </c>
      <c r="C16" s="10"/>
      <c r="D16" s="8">
        <v>13305</v>
      </c>
      <c r="E16" s="8">
        <v>4350</v>
      </c>
      <c r="F16" s="8">
        <v>5336</v>
      </c>
      <c r="G16" s="11" t="s">
        <v>46</v>
      </c>
      <c r="H16" s="16">
        <v>6840.52</v>
      </c>
      <c r="I16" s="12">
        <v>4560.35</v>
      </c>
      <c r="J16" s="13">
        <f t="shared" si="1"/>
        <v>11400.87</v>
      </c>
    </row>
    <row r="17" spans="1:10" ht="12.95" customHeight="1">
      <c r="A17" s="120"/>
      <c r="B17" s="67" t="s">
        <v>58</v>
      </c>
      <c r="C17" s="10"/>
      <c r="D17" s="8">
        <v>13305</v>
      </c>
      <c r="E17" s="8"/>
      <c r="F17" s="8">
        <v>4122</v>
      </c>
      <c r="G17" s="11" t="s">
        <v>47</v>
      </c>
      <c r="H17" s="16">
        <v>724.8</v>
      </c>
      <c r="I17" s="12">
        <v>483.2</v>
      </c>
      <c r="J17" s="13">
        <f t="shared" si="1"/>
        <v>1208</v>
      </c>
    </row>
    <row r="18" spans="1:10" ht="12.95" customHeight="1">
      <c r="A18" s="120"/>
      <c r="B18" s="67" t="s">
        <v>59</v>
      </c>
      <c r="C18" s="10"/>
      <c r="D18" s="8">
        <v>13305</v>
      </c>
      <c r="E18" s="8">
        <v>4359</v>
      </c>
      <c r="F18" s="8">
        <v>5336</v>
      </c>
      <c r="G18" s="11" t="s">
        <v>47</v>
      </c>
      <c r="H18" s="16">
        <v>724.8</v>
      </c>
      <c r="I18" s="12">
        <v>483.2</v>
      </c>
      <c r="J18" s="13">
        <f t="shared" si="1"/>
        <v>1208</v>
      </c>
    </row>
    <row r="19" spans="1:10" ht="12.95" customHeight="1">
      <c r="A19" s="120"/>
      <c r="B19" s="67" t="s">
        <v>60</v>
      </c>
      <c r="C19" s="10"/>
      <c r="D19" s="8">
        <v>13305</v>
      </c>
      <c r="E19" s="8"/>
      <c r="F19" s="8">
        <v>4122</v>
      </c>
      <c r="G19" s="11" t="s">
        <v>48</v>
      </c>
      <c r="H19" s="16">
        <v>3595.2</v>
      </c>
      <c r="I19" s="12">
        <v>2396.8</v>
      </c>
      <c r="J19" s="13">
        <f t="shared" si="1"/>
        <v>5992</v>
      </c>
    </row>
    <row r="20" spans="1:10" ht="12.95" customHeight="1">
      <c r="A20" s="120"/>
      <c r="B20" s="67" t="s">
        <v>61</v>
      </c>
      <c r="C20" s="10"/>
      <c r="D20" s="8">
        <v>13305</v>
      </c>
      <c r="E20" s="8">
        <v>4357</v>
      </c>
      <c r="F20" s="8">
        <v>5336</v>
      </c>
      <c r="G20" s="11" t="s">
        <v>48</v>
      </c>
      <c r="H20" s="16">
        <v>3595.2</v>
      </c>
      <c r="I20" s="12">
        <v>2396.8</v>
      </c>
      <c r="J20" s="13">
        <f t="shared" si="1"/>
        <v>5992</v>
      </c>
    </row>
    <row r="21" spans="1:10" ht="12.95" customHeight="1">
      <c r="A21" s="120"/>
      <c r="B21" s="67" t="s">
        <v>62</v>
      </c>
      <c r="C21" s="15"/>
      <c r="D21" s="8">
        <v>13305</v>
      </c>
      <c r="E21" s="8"/>
      <c r="F21" s="8">
        <v>4122</v>
      </c>
      <c r="G21" s="11" t="s">
        <v>49</v>
      </c>
      <c r="H21" s="16">
        <v>724.8</v>
      </c>
      <c r="I21" s="12">
        <v>483.2</v>
      </c>
      <c r="J21" s="13">
        <f t="shared" si="1"/>
        <v>1208</v>
      </c>
    </row>
    <row r="22" spans="1:10" ht="12.95" customHeight="1">
      <c r="A22" s="120"/>
      <c r="B22" s="67" t="s">
        <v>63</v>
      </c>
      <c r="C22" s="4"/>
      <c r="D22" s="8">
        <v>13305</v>
      </c>
      <c r="E22" s="8">
        <v>4359</v>
      </c>
      <c r="F22" s="8">
        <v>5336</v>
      </c>
      <c r="G22" s="11" t="s">
        <v>49</v>
      </c>
      <c r="H22" s="16">
        <v>724.8</v>
      </c>
      <c r="I22" s="12">
        <v>483.2</v>
      </c>
      <c r="J22" s="13">
        <f t="shared" si="1"/>
        <v>1208</v>
      </c>
    </row>
    <row r="23" spans="1:10" ht="12.95" customHeight="1">
      <c r="A23" s="120" t="s">
        <v>78</v>
      </c>
      <c r="B23" s="87" t="s">
        <v>117</v>
      </c>
      <c r="C23" s="72" t="s">
        <v>38</v>
      </c>
      <c r="D23" s="73" t="s">
        <v>79</v>
      </c>
      <c r="E23" s="88"/>
      <c r="F23" s="89">
        <v>4122</v>
      </c>
      <c r="G23" s="73" t="s">
        <v>43</v>
      </c>
      <c r="H23" s="90">
        <v>0</v>
      </c>
      <c r="I23" s="91">
        <v>35.52</v>
      </c>
      <c r="J23" s="88">
        <f t="shared" si="1"/>
        <v>35.52</v>
      </c>
    </row>
    <row r="24" spans="1:10" ht="12.95" customHeight="1">
      <c r="A24" s="120"/>
      <c r="B24" s="87" t="s">
        <v>119</v>
      </c>
      <c r="C24" s="72" t="s">
        <v>38</v>
      </c>
      <c r="D24" s="73" t="s">
        <v>79</v>
      </c>
      <c r="E24" s="89">
        <v>4356</v>
      </c>
      <c r="F24" s="89">
        <v>5336</v>
      </c>
      <c r="G24" s="73" t="s">
        <v>43</v>
      </c>
      <c r="H24" s="90">
        <v>0</v>
      </c>
      <c r="I24" s="91">
        <v>35.52</v>
      </c>
      <c r="J24" s="88">
        <f t="shared" si="1"/>
        <v>35.52</v>
      </c>
    </row>
    <row r="25" spans="1:10" ht="12.95" customHeight="1">
      <c r="A25" s="120"/>
      <c r="B25" s="87" t="s">
        <v>118</v>
      </c>
      <c r="C25" s="72" t="s">
        <v>38</v>
      </c>
      <c r="D25" s="73" t="s">
        <v>79</v>
      </c>
      <c r="E25" s="89"/>
      <c r="F25" s="89">
        <v>4122</v>
      </c>
      <c r="G25" s="73" t="s">
        <v>45</v>
      </c>
      <c r="H25" s="85">
        <v>0</v>
      </c>
      <c r="I25" s="91">
        <v>187.32</v>
      </c>
      <c r="J25" s="85">
        <f t="shared" si="1"/>
        <v>187.32</v>
      </c>
    </row>
    <row r="26" spans="1:10" ht="12.95" customHeight="1">
      <c r="A26" s="120"/>
      <c r="B26" s="87" t="s">
        <v>120</v>
      </c>
      <c r="C26" s="72" t="s">
        <v>38</v>
      </c>
      <c r="D26" s="73" t="s">
        <v>79</v>
      </c>
      <c r="E26" s="89">
        <v>4351</v>
      </c>
      <c r="F26" s="89">
        <v>5336</v>
      </c>
      <c r="G26" s="73" t="s">
        <v>45</v>
      </c>
      <c r="H26" s="85">
        <v>0</v>
      </c>
      <c r="I26" s="91">
        <v>187.32</v>
      </c>
      <c r="J26" s="85">
        <f t="shared" si="1"/>
        <v>187.32</v>
      </c>
    </row>
    <row r="27" spans="1:10" ht="12.95" customHeight="1">
      <c r="A27" s="130" t="s">
        <v>82</v>
      </c>
      <c r="B27" s="87" t="s">
        <v>127</v>
      </c>
      <c r="C27" s="72" t="s">
        <v>38</v>
      </c>
      <c r="D27" s="73" t="s">
        <v>79</v>
      </c>
      <c r="E27" s="77"/>
      <c r="F27" s="77">
        <v>4122</v>
      </c>
      <c r="G27" s="73" t="s">
        <v>44</v>
      </c>
      <c r="H27" s="85">
        <v>0</v>
      </c>
      <c r="I27" s="86">
        <v>185.28</v>
      </c>
      <c r="J27" s="78">
        <f t="shared" si="1"/>
        <v>185.28</v>
      </c>
    </row>
    <row r="28" spans="1:10" ht="12.95" customHeight="1">
      <c r="A28" s="131"/>
      <c r="B28" s="87" t="s">
        <v>126</v>
      </c>
      <c r="C28" s="72" t="s">
        <v>38</v>
      </c>
      <c r="D28" s="73" t="s">
        <v>79</v>
      </c>
      <c r="E28" s="77">
        <v>4350</v>
      </c>
      <c r="F28" s="77">
        <v>5336</v>
      </c>
      <c r="G28" s="73" t="s">
        <v>44</v>
      </c>
      <c r="H28" s="85">
        <v>0</v>
      </c>
      <c r="I28" s="86">
        <v>185.28</v>
      </c>
      <c r="J28" s="78">
        <f t="shared" si="1"/>
        <v>185.28</v>
      </c>
    </row>
    <row r="29" spans="1:10" ht="12.95" customHeight="1">
      <c r="A29" s="131"/>
      <c r="B29" s="87" t="s">
        <v>125</v>
      </c>
      <c r="C29" s="72" t="s">
        <v>38</v>
      </c>
      <c r="D29" s="73" t="s">
        <v>79</v>
      </c>
      <c r="E29" s="77"/>
      <c r="F29" s="77">
        <v>4122</v>
      </c>
      <c r="G29" s="73" t="s">
        <v>46</v>
      </c>
      <c r="H29" s="85">
        <v>0</v>
      </c>
      <c r="I29" s="86">
        <v>240.24</v>
      </c>
      <c r="J29" s="78">
        <f t="shared" si="1"/>
        <v>240.24</v>
      </c>
    </row>
    <row r="30" spans="1:10" ht="12.95" customHeight="1">
      <c r="A30" s="131"/>
      <c r="B30" s="87" t="s">
        <v>128</v>
      </c>
      <c r="C30" s="72" t="s">
        <v>38</v>
      </c>
      <c r="D30" s="73" t="s">
        <v>79</v>
      </c>
      <c r="E30" s="77">
        <v>4350</v>
      </c>
      <c r="F30" s="77">
        <v>5336</v>
      </c>
      <c r="G30" s="73" t="s">
        <v>46</v>
      </c>
      <c r="H30" s="85">
        <v>0</v>
      </c>
      <c r="I30" s="86">
        <v>240.24</v>
      </c>
      <c r="J30" s="78">
        <f t="shared" si="1"/>
        <v>240.24</v>
      </c>
    </row>
    <row r="31" spans="1:10" ht="12.95" customHeight="1">
      <c r="A31" s="131"/>
      <c r="B31" s="87" t="s">
        <v>124</v>
      </c>
      <c r="C31" s="72" t="s">
        <v>38</v>
      </c>
      <c r="D31" s="73" t="s">
        <v>79</v>
      </c>
      <c r="E31" s="77"/>
      <c r="F31" s="77">
        <v>4122</v>
      </c>
      <c r="G31" s="73" t="s">
        <v>48</v>
      </c>
      <c r="H31" s="85">
        <v>0</v>
      </c>
      <c r="I31" s="86">
        <v>83.76</v>
      </c>
      <c r="J31" s="78">
        <f t="shared" si="1"/>
        <v>83.76</v>
      </c>
    </row>
    <row r="32" spans="1:10" ht="12.95" customHeight="1">
      <c r="A32" s="131"/>
      <c r="B32" s="87" t="s">
        <v>121</v>
      </c>
      <c r="C32" s="72" t="s">
        <v>38</v>
      </c>
      <c r="D32" s="73" t="s">
        <v>79</v>
      </c>
      <c r="E32" s="77">
        <v>4357</v>
      </c>
      <c r="F32" s="77">
        <v>5336</v>
      </c>
      <c r="G32" s="73" t="s">
        <v>48</v>
      </c>
      <c r="H32" s="85">
        <v>0</v>
      </c>
      <c r="I32" s="86">
        <v>83.76</v>
      </c>
      <c r="J32" s="78">
        <f t="shared" si="1"/>
        <v>83.76</v>
      </c>
    </row>
    <row r="33" spans="1:10" ht="12.95" customHeight="1">
      <c r="A33" s="131"/>
      <c r="B33" s="87" t="s">
        <v>123</v>
      </c>
      <c r="C33" s="72" t="s">
        <v>38</v>
      </c>
      <c r="D33" s="73" t="s">
        <v>79</v>
      </c>
      <c r="E33" s="88"/>
      <c r="F33" s="89">
        <v>4122</v>
      </c>
      <c r="G33" s="73" t="s">
        <v>49</v>
      </c>
      <c r="H33" s="90">
        <v>0</v>
      </c>
      <c r="I33" s="86">
        <v>12.54</v>
      </c>
      <c r="J33" s="88">
        <f t="shared" si="1"/>
        <v>12.54</v>
      </c>
    </row>
    <row r="34" spans="1:10" ht="12.95" customHeight="1">
      <c r="A34" s="132"/>
      <c r="B34" s="87" t="s">
        <v>122</v>
      </c>
      <c r="C34" s="72" t="s">
        <v>38</v>
      </c>
      <c r="D34" s="73" t="s">
        <v>79</v>
      </c>
      <c r="E34" s="89">
        <v>4359</v>
      </c>
      <c r="F34" s="89">
        <v>5336</v>
      </c>
      <c r="G34" s="73" t="s">
        <v>49</v>
      </c>
      <c r="H34" s="90">
        <v>0</v>
      </c>
      <c r="I34" s="86">
        <v>12.54</v>
      </c>
      <c r="J34" s="88">
        <f t="shared" si="1"/>
        <v>12.54</v>
      </c>
    </row>
    <row r="35" spans="1:10" s="20" customFormat="1" ht="12.95" customHeight="1">
      <c r="A35" s="17"/>
      <c r="B35" s="18"/>
      <c r="C35" s="19"/>
      <c r="D35" s="19"/>
      <c r="E35" s="128" t="s">
        <v>14</v>
      </c>
      <c r="F35" s="128"/>
      <c r="G35" s="128"/>
      <c r="H35" s="71">
        <f>H5+H6+H7+H9+H11+H13+H15+H17+H19+H21+H23+H25+H27+H29+H31+H33</f>
        <v>19949.21</v>
      </c>
      <c r="I35" s="71">
        <f aca="true" t="shared" si="2" ref="I35:J35">I5+I6+I7+I9+I11+I13+I15+I17+I19+I21+I23+I25+I27+I29+I31+I33</f>
        <v>13414.030000000004</v>
      </c>
      <c r="J35" s="71">
        <f t="shared" si="2"/>
        <v>33363.240000000005</v>
      </c>
    </row>
    <row r="36" spans="1:10" s="20" customFormat="1" ht="12.95" customHeight="1">
      <c r="A36" s="17"/>
      <c r="B36" s="21" t="s">
        <v>35</v>
      </c>
      <c r="C36" s="19"/>
      <c r="D36" s="19"/>
      <c r="E36" s="129" t="s">
        <v>15</v>
      </c>
      <c r="F36" s="129"/>
      <c r="G36" s="129"/>
      <c r="H36" s="71">
        <f>H10+H12+H14+H16+H18+H20+H22+H24+H26+H28+H30+H32+H34</f>
        <v>18949.309999999998</v>
      </c>
      <c r="I36" s="71">
        <f aca="true" t="shared" si="3" ref="I36:J36">I10+I12+I14+I16+I18+I20+I22+I24+I26+I28+I30+I32+I34</f>
        <v>13377.540000000003</v>
      </c>
      <c r="J36" s="71">
        <f t="shared" si="3"/>
        <v>32326.850000000002</v>
      </c>
    </row>
    <row r="37" spans="1:10" s="20" customFormat="1" ht="12.95" customHeight="1">
      <c r="A37" s="17"/>
      <c r="B37" s="22"/>
      <c r="C37" s="19"/>
      <c r="D37" s="19"/>
      <c r="E37" s="124" t="s">
        <v>16</v>
      </c>
      <c r="F37" s="124"/>
      <c r="G37" s="124"/>
      <c r="H37" s="74">
        <f>H8</f>
        <v>11719</v>
      </c>
      <c r="I37" s="74">
        <f>I8</f>
        <v>36.49</v>
      </c>
      <c r="J37" s="74">
        <f>J8</f>
        <v>11755.49</v>
      </c>
    </row>
    <row r="38" spans="1:10" ht="12.95" customHeight="1">
      <c r="A38" s="24"/>
      <c r="B38" s="25"/>
      <c r="C38" s="26"/>
      <c r="D38" s="26"/>
      <c r="E38" s="124" t="s">
        <v>17</v>
      </c>
      <c r="F38" s="124"/>
      <c r="G38" s="124"/>
      <c r="H38" s="27">
        <f>H35-H36-H37</f>
        <v>-10719.099999999999</v>
      </c>
      <c r="I38" s="27">
        <f>I35-I36-I37</f>
        <v>1.5987211554602254E-12</v>
      </c>
      <c r="J38" s="27">
        <f>J35-J36-J37</f>
        <v>-10719.099999999997</v>
      </c>
    </row>
    <row r="39" spans="1:10" ht="12.95" customHeight="1">
      <c r="A39" s="28" t="s">
        <v>18</v>
      </c>
      <c r="B39" s="29"/>
      <c r="C39" s="30"/>
      <c r="D39" s="30"/>
      <c r="E39" s="31"/>
      <c r="F39" s="29"/>
      <c r="G39" s="29"/>
      <c r="H39" s="32"/>
      <c r="I39" s="32"/>
      <c r="J39" s="33"/>
    </row>
    <row r="40" spans="1:10" ht="12.95" customHeight="1">
      <c r="A40" s="100" t="s">
        <v>13</v>
      </c>
      <c r="B40" s="14" t="s">
        <v>67</v>
      </c>
      <c r="C40" s="10"/>
      <c r="D40" s="9"/>
      <c r="E40" s="8">
        <v>4357</v>
      </c>
      <c r="F40" s="8">
        <v>5222</v>
      </c>
      <c r="G40" s="11" t="s">
        <v>37</v>
      </c>
      <c r="H40" s="13">
        <v>129.07</v>
      </c>
      <c r="I40" s="34">
        <v>-128.07</v>
      </c>
      <c r="J40" s="13">
        <f aca="true" t="shared" si="4" ref="J40:J85">H40+I40</f>
        <v>1</v>
      </c>
    </row>
    <row r="41" spans="1:10" ht="12.95" customHeight="1">
      <c r="A41" s="119" t="s">
        <v>36</v>
      </c>
      <c r="B41" s="14" t="s">
        <v>68</v>
      </c>
      <c r="C41" s="10"/>
      <c r="D41" s="9"/>
      <c r="E41" s="8">
        <v>2219</v>
      </c>
      <c r="F41" s="8">
        <v>5171</v>
      </c>
      <c r="G41" s="11" t="s">
        <v>71</v>
      </c>
      <c r="H41" s="13">
        <v>362</v>
      </c>
      <c r="I41" s="34">
        <v>-140</v>
      </c>
      <c r="J41" s="13">
        <f t="shared" si="4"/>
        <v>222</v>
      </c>
    </row>
    <row r="42" spans="1:10" ht="12.95" customHeight="1">
      <c r="A42" s="119"/>
      <c r="B42" s="14" t="s">
        <v>69</v>
      </c>
      <c r="C42" s="15"/>
      <c r="D42" s="15"/>
      <c r="E42" s="15">
        <v>2219</v>
      </c>
      <c r="F42" s="15">
        <v>5171</v>
      </c>
      <c r="G42" s="11" t="s">
        <v>70</v>
      </c>
      <c r="H42" s="13">
        <v>3526</v>
      </c>
      <c r="I42" s="37">
        <v>140</v>
      </c>
      <c r="J42" s="13">
        <f>H42+I42</f>
        <v>3666</v>
      </c>
    </row>
    <row r="43" spans="1:10" ht="12.95" customHeight="1">
      <c r="A43" s="119"/>
      <c r="B43" s="14" t="s">
        <v>73</v>
      </c>
      <c r="C43" s="10"/>
      <c r="D43" s="9"/>
      <c r="E43" s="8">
        <v>3632</v>
      </c>
      <c r="F43" s="8">
        <v>5171</v>
      </c>
      <c r="G43" s="11" t="s">
        <v>72</v>
      </c>
      <c r="H43" s="13">
        <v>1500</v>
      </c>
      <c r="I43" s="34">
        <v>-1500</v>
      </c>
      <c r="J43" s="13">
        <f>H43+I43</f>
        <v>0</v>
      </c>
    </row>
    <row r="44" spans="1:10" ht="12.95" customHeight="1">
      <c r="A44" s="119"/>
      <c r="B44" s="14" t="s">
        <v>77</v>
      </c>
      <c r="C44" s="10"/>
      <c r="D44" s="9"/>
      <c r="E44" s="8">
        <v>5311</v>
      </c>
      <c r="F44" s="8">
        <v>5137</v>
      </c>
      <c r="G44" s="11" t="s">
        <v>75</v>
      </c>
      <c r="H44" s="13">
        <v>1122</v>
      </c>
      <c r="I44" s="34">
        <v>-46</v>
      </c>
      <c r="J44" s="13">
        <f t="shared" si="4"/>
        <v>1076</v>
      </c>
    </row>
    <row r="45" spans="1:10" ht="12.95" customHeight="1">
      <c r="A45" s="119" t="s">
        <v>78</v>
      </c>
      <c r="B45" s="14" t="s">
        <v>89</v>
      </c>
      <c r="C45" s="10"/>
      <c r="D45" s="9"/>
      <c r="E45" s="8">
        <v>5512</v>
      </c>
      <c r="F45" s="8">
        <v>5021</v>
      </c>
      <c r="G45" s="11" t="s">
        <v>80</v>
      </c>
      <c r="H45" s="13">
        <v>75</v>
      </c>
      <c r="I45" s="34">
        <v>-15</v>
      </c>
      <c r="J45" s="13">
        <f t="shared" si="4"/>
        <v>60</v>
      </c>
    </row>
    <row r="46" spans="1:10" ht="12.95" customHeight="1">
      <c r="A46" s="119"/>
      <c r="B46" s="14" t="s">
        <v>140</v>
      </c>
      <c r="C46" s="10"/>
      <c r="D46" s="9"/>
      <c r="E46" s="8">
        <v>5212</v>
      </c>
      <c r="F46" s="8">
        <v>5137</v>
      </c>
      <c r="G46" s="11"/>
      <c r="H46" s="13">
        <v>100</v>
      </c>
      <c r="I46" s="34">
        <v>-15</v>
      </c>
      <c r="J46" s="13">
        <f t="shared" si="4"/>
        <v>85</v>
      </c>
    </row>
    <row r="47" spans="1:10" ht="12.95" customHeight="1">
      <c r="A47" s="119"/>
      <c r="B47" s="14" t="s">
        <v>88</v>
      </c>
      <c r="C47" s="10"/>
      <c r="D47" s="9"/>
      <c r="E47" s="8">
        <v>5512</v>
      </c>
      <c r="F47" s="8">
        <v>5021</v>
      </c>
      <c r="G47" s="11" t="s">
        <v>81</v>
      </c>
      <c r="H47" s="13">
        <v>43</v>
      </c>
      <c r="I47" s="34">
        <v>30</v>
      </c>
      <c r="J47" s="13">
        <f t="shared" si="4"/>
        <v>73</v>
      </c>
    </row>
    <row r="48" spans="1:10" ht="12.95" customHeight="1">
      <c r="A48" s="121" t="s">
        <v>82</v>
      </c>
      <c r="B48" s="9" t="s">
        <v>85</v>
      </c>
      <c r="C48" s="10"/>
      <c r="D48" s="9"/>
      <c r="E48" s="8">
        <v>5512</v>
      </c>
      <c r="F48" s="8">
        <v>5134</v>
      </c>
      <c r="G48" s="11" t="s">
        <v>81</v>
      </c>
      <c r="H48" s="13">
        <v>10</v>
      </c>
      <c r="I48" s="34">
        <v>-5</v>
      </c>
      <c r="J48" s="13">
        <f t="shared" si="4"/>
        <v>5</v>
      </c>
    </row>
    <row r="49" spans="1:10" ht="12.95" customHeight="1">
      <c r="A49" s="122"/>
      <c r="B49" s="9" t="s">
        <v>84</v>
      </c>
      <c r="C49" s="10"/>
      <c r="D49" s="9"/>
      <c r="E49" s="8">
        <v>5512</v>
      </c>
      <c r="F49" s="8">
        <v>5167</v>
      </c>
      <c r="G49" s="11" t="s">
        <v>81</v>
      </c>
      <c r="H49" s="13">
        <v>10</v>
      </c>
      <c r="I49" s="34">
        <v>-3</v>
      </c>
      <c r="J49" s="13">
        <f t="shared" si="4"/>
        <v>7</v>
      </c>
    </row>
    <row r="50" spans="1:10" ht="12.95" customHeight="1">
      <c r="A50" s="122"/>
      <c r="B50" s="9" t="s">
        <v>86</v>
      </c>
      <c r="C50" s="10"/>
      <c r="D50" s="9"/>
      <c r="E50" s="8">
        <v>5512</v>
      </c>
      <c r="F50" s="8">
        <v>5173</v>
      </c>
      <c r="G50" s="11" t="s">
        <v>81</v>
      </c>
      <c r="H50" s="13">
        <v>10</v>
      </c>
      <c r="I50" s="34">
        <v>-10</v>
      </c>
      <c r="J50" s="13">
        <f t="shared" si="4"/>
        <v>0</v>
      </c>
    </row>
    <row r="51" spans="1:10" ht="12.95" customHeight="1">
      <c r="A51" s="122"/>
      <c r="B51" s="9" t="s">
        <v>110</v>
      </c>
      <c r="C51" s="10"/>
      <c r="D51" s="9"/>
      <c r="E51" s="8">
        <v>5212</v>
      </c>
      <c r="F51" s="8">
        <v>5137</v>
      </c>
      <c r="G51" s="11"/>
      <c r="H51" s="13">
        <v>85</v>
      </c>
      <c r="I51" s="34">
        <v>-10</v>
      </c>
      <c r="J51" s="13">
        <f t="shared" si="4"/>
        <v>75</v>
      </c>
    </row>
    <row r="52" spans="1:10" ht="12.95" customHeight="1">
      <c r="A52" s="122"/>
      <c r="B52" s="9" t="s">
        <v>109</v>
      </c>
      <c r="C52" s="10"/>
      <c r="D52" s="9"/>
      <c r="E52" s="8">
        <v>5212</v>
      </c>
      <c r="F52" s="8">
        <v>5169</v>
      </c>
      <c r="G52" s="11"/>
      <c r="H52" s="13">
        <v>385</v>
      </c>
      <c r="I52" s="34">
        <v>-35</v>
      </c>
      <c r="J52" s="13">
        <f t="shared" si="4"/>
        <v>350</v>
      </c>
    </row>
    <row r="53" spans="1:10" ht="12.95" customHeight="1">
      <c r="A53" s="123"/>
      <c r="B53" s="9" t="s">
        <v>87</v>
      </c>
      <c r="C53" s="10"/>
      <c r="D53" s="9"/>
      <c r="E53" s="8">
        <v>5512</v>
      </c>
      <c r="F53" s="8">
        <v>5132</v>
      </c>
      <c r="G53" s="11" t="s">
        <v>81</v>
      </c>
      <c r="H53" s="13">
        <v>20</v>
      </c>
      <c r="I53" s="34">
        <v>63</v>
      </c>
      <c r="J53" s="13">
        <f t="shared" si="4"/>
        <v>83</v>
      </c>
    </row>
    <row r="54" spans="1:10" ht="12.95" customHeight="1">
      <c r="A54" s="119" t="s">
        <v>83</v>
      </c>
      <c r="B54" s="9" t="s">
        <v>91</v>
      </c>
      <c r="C54" s="10"/>
      <c r="D54" s="9"/>
      <c r="E54" s="8">
        <v>5212</v>
      </c>
      <c r="F54" s="8">
        <v>5137</v>
      </c>
      <c r="G54" s="11"/>
      <c r="H54" s="13">
        <v>75</v>
      </c>
      <c r="I54" s="34">
        <v>-15</v>
      </c>
      <c r="J54" s="13">
        <f t="shared" si="4"/>
        <v>60</v>
      </c>
    </row>
    <row r="55" spans="1:10" ht="12.95" customHeight="1">
      <c r="A55" s="119"/>
      <c r="B55" s="9" t="s">
        <v>92</v>
      </c>
      <c r="C55" s="10"/>
      <c r="D55" s="9"/>
      <c r="E55" s="8">
        <v>5212</v>
      </c>
      <c r="F55" s="8">
        <v>5169</v>
      </c>
      <c r="G55" s="11"/>
      <c r="H55" s="13">
        <v>350</v>
      </c>
      <c r="I55" s="34">
        <v>-55</v>
      </c>
      <c r="J55" s="13">
        <f t="shared" si="4"/>
        <v>295</v>
      </c>
    </row>
    <row r="56" spans="1:10" ht="12.95" customHeight="1">
      <c r="A56" s="121" t="s">
        <v>93</v>
      </c>
      <c r="B56" s="9" t="s">
        <v>105</v>
      </c>
      <c r="C56" s="10"/>
      <c r="D56" s="9"/>
      <c r="E56" s="8">
        <v>5512</v>
      </c>
      <c r="F56" s="8">
        <v>5171</v>
      </c>
      <c r="G56" s="11" t="s">
        <v>80</v>
      </c>
      <c r="H56" s="13">
        <v>100</v>
      </c>
      <c r="I56" s="34">
        <v>-5</v>
      </c>
      <c r="J56" s="13">
        <f t="shared" si="4"/>
        <v>95</v>
      </c>
    </row>
    <row r="57" spans="1:10" ht="12.95" customHeight="1">
      <c r="A57" s="123"/>
      <c r="B57" s="76" t="s">
        <v>106</v>
      </c>
      <c r="C57" s="72" t="s">
        <v>38</v>
      </c>
      <c r="D57" s="76"/>
      <c r="E57" s="77">
        <v>5512</v>
      </c>
      <c r="F57" s="77">
        <v>5123</v>
      </c>
      <c r="G57" s="73" t="s">
        <v>80</v>
      </c>
      <c r="H57" s="78">
        <v>0</v>
      </c>
      <c r="I57" s="79">
        <v>5</v>
      </c>
      <c r="J57" s="78">
        <f t="shared" si="4"/>
        <v>5</v>
      </c>
    </row>
    <row r="58" spans="1:10" ht="12.95" customHeight="1">
      <c r="A58" s="121" t="s">
        <v>104</v>
      </c>
      <c r="B58" s="9" t="s">
        <v>98</v>
      </c>
      <c r="C58" s="10"/>
      <c r="D58" s="9"/>
      <c r="E58" s="8">
        <v>2223</v>
      </c>
      <c r="F58" s="8">
        <v>5169</v>
      </c>
      <c r="G58" s="11" t="s">
        <v>95</v>
      </c>
      <c r="H58" s="13">
        <v>9</v>
      </c>
      <c r="I58" s="34">
        <v>-9</v>
      </c>
      <c r="J58" s="13">
        <f t="shared" si="4"/>
        <v>0</v>
      </c>
    </row>
    <row r="59" spans="1:10" ht="12.95" customHeight="1">
      <c r="A59" s="122"/>
      <c r="B59" s="9" t="s">
        <v>99</v>
      </c>
      <c r="C59" s="10"/>
      <c r="D59" s="9"/>
      <c r="E59" s="8">
        <v>2223</v>
      </c>
      <c r="F59" s="8">
        <v>5365</v>
      </c>
      <c r="G59" s="11" t="s">
        <v>95</v>
      </c>
      <c r="H59" s="13">
        <v>1</v>
      </c>
      <c r="I59" s="34">
        <v>-1</v>
      </c>
      <c r="J59" s="13">
        <f t="shared" si="4"/>
        <v>0</v>
      </c>
    </row>
    <row r="60" spans="1:10" ht="12.95" customHeight="1">
      <c r="A60" s="122"/>
      <c r="B60" s="9" t="s">
        <v>100</v>
      </c>
      <c r="C60" s="10"/>
      <c r="D60" s="9"/>
      <c r="E60" s="8">
        <v>2223</v>
      </c>
      <c r="F60" s="8">
        <v>5194</v>
      </c>
      <c r="G60" s="11" t="s">
        <v>95</v>
      </c>
      <c r="H60" s="13">
        <v>30</v>
      </c>
      <c r="I60" s="34">
        <v>-12</v>
      </c>
      <c r="J60" s="13">
        <f t="shared" si="4"/>
        <v>18</v>
      </c>
    </row>
    <row r="61" spans="1:10" ht="12.95" customHeight="1">
      <c r="A61" s="122"/>
      <c r="B61" s="9" t="s">
        <v>101</v>
      </c>
      <c r="C61" s="10"/>
      <c r="D61" s="9"/>
      <c r="E61" s="8">
        <v>2223</v>
      </c>
      <c r="F61" s="8">
        <v>5175</v>
      </c>
      <c r="G61" s="11" t="s">
        <v>95</v>
      </c>
      <c r="H61" s="13">
        <v>7</v>
      </c>
      <c r="I61" s="34">
        <v>-1</v>
      </c>
      <c r="J61" s="13">
        <f t="shared" si="4"/>
        <v>6</v>
      </c>
    </row>
    <row r="62" spans="1:10" ht="12.95" customHeight="1">
      <c r="A62" s="122"/>
      <c r="B62" s="9" t="s">
        <v>102</v>
      </c>
      <c r="C62" s="10"/>
      <c r="D62" s="9"/>
      <c r="E62" s="8">
        <v>2223</v>
      </c>
      <c r="F62" s="8">
        <v>5169</v>
      </c>
      <c r="G62" s="11" t="s">
        <v>96</v>
      </c>
      <c r="H62" s="13">
        <v>30</v>
      </c>
      <c r="I62" s="34">
        <v>-10</v>
      </c>
      <c r="J62" s="13">
        <f t="shared" si="4"/>
        <v>20</v>
      </c>
    </row>
    <row r="63" spans="1:10" ht="12.95" customHeight="1">
      <c r="A63" s="123"/>
      <c r="B63" s="9" t="s">
        <v>103</v>
      </c>
      <c r="C63" s="10"/>
      <c r="D63" s="9"/>
      <c r="E63" s="8">
        <v>2223</v>
      </c>
      <c r="F63" s="8">
        <v>5169</v>
      </c>
      <c r="G63" s="11" t="s">
        <v>97</v>
      </c>
      <c r="H63" s="13">
        <v>60</v>
      </c>
      <c r="I63" s="34">
        <v>33</v>
      </c>
      <c r="J63" s="13">
        <f t="shared" si="4"/>
        <v>93</v>
      </c>
    </row>
    <row r="64" spans="1:10" ht="12.95" customHeight="1">
      <c r="A64" s="121" t="s">
        <v>160</v>
      </c>
      <c r="B64" s="14" t="s">
        <v>112</v>
      </c>
      <c r="C64" s="10"/>
      <c r="D64" s="8">
        <v>104513013</v>
      </c>
      <c r="E64" s="8">
        <v>4359</v>
      </c>
      <c r="F64" s="8">
        <v>5011</v>
      </c>
      <c r="G64" s="11" t="s">
        <v>113</v>
      </c>
      <c r="H64" s="13">
        <v>843</v>
      </c>
      <c r="I64" s="34">
        <v>-123</v>
      </c>
      <c r="J64" s="13">
        <f t="shared" si="4"/>
        <v>720</v>
      </c>
    </row>
    <row r="65" spans="1:10" ht="12.95" customHeight="1">
      <c r="A65" s="122"/>
      <c r="B65" s="14" t="s">
        <v>112</v>
      </c>
      <c r="C65" s="10"/>
      <c r="D65" s="8">
        <v>104513013</v>
      </c>
      <c r="E65" s="8">
        <v>4359</v>
      </c>
      <c r="F65" s="8">
        <v>5021</v>
      </c>
      <c r="G65" s="11" t="s">
        <v>113</v>
      </c>
      <c r="H65" s="13">
        <v>87</v>
      </c>
      <c r="I65" s="34">
        <v>-20</v>
      </c>
      <c r="J65" s="13">
        <f t="shared" si="4"/>
        <v>67</v>
      </c>
    </row>
    <row r="66" spans="1:10" ht="12.95" customHeight="1">
      <c r="A66" s="122"/>
      <c r="B66" s="14" t="s">
        <v>112</v>
      </c>
      <c r="C66" s="10"/>
      <c r="D66" s="8">
        <v>104513013</v>
      </c>
      <c r="E66" s="8">
        <v>4359</v>
      </c>
      <c r="F66" s="8">
        <v>5031</v>
      </c>
      <c r="G66" s="11" t="s">
        <v>113</v>
      </c>
      <c r="H66" s="13">
        <v>256</v>
      </c>
      <c r="I66" s="34">
        <v>-35</v>
      </c>
      <c r="J66" s="13">
        <f t="shared" si="4"/>
        <v>221</v>
      </c>
    </row>
    <row r="67" spans="1:10" ht="12.95" customHeight="1">
      <c r="A67" s="122"/>
      <c r="B67" s="14" t="s">
        <v>112</v>
      </c>
      <c r="C67" s="10"/>
      <c r="D67" s="8">
        <v>104513013</v>
      </c>
      <c r="E67" s="8">
        <v>4359</v>
      </c>
      <c r="F67" s="8">
        <v>5032</v>
      </c>
      <c r="G67" s="11" t="s">
        <v>113</v>
      </c>
      <c r="H67" s="13">
        <v>93</v>
      </c>
      <c r="I67" s="34">
        <v>-12</v>
      </c>
      <c r="J67" s="13">
        <f t="shared" si="4"/>
        <v>81</v>
      </c>
    </row>
    <row r="68" spans="1:10" ht="12.95" customHeight="1">
      <c r="A68" s="122"/>
      <c r="B68" s="14" t="s">
        <v>138</v>
      </c>
      <c r="C68" s="10"/>
      <c r="D68" s="8">
        <v>104113013</v>
      </c>
      <c r="E68" s="8">
        <v>3612</v>
      </c>
      <c r="F68" s="8">
        <v>5171</v>
      </c>
      <c r="G68" s="11" t="s">
        <v>113</v>
      </c>
      <c r="H68" s="13">
        <v>450</v>
      </c>
      <c r="I68" s="34">
        <v>145</v>
      </c>
      <c r="J68" s="13">
        <f t="shared" si="4"/>
        <v>595</v>
      </c>
    </row>
    <row r="69" spans="1:10" ht="12.95" customHeight="1">
      <c r="A69" s="122"/>
      <c r="B69" s="76" t="s">
        <v>114</v>
      </c>
      <c r="C69" s="72" t="s">
        <v>38</v>
      </c>
      <c r="D69" s="77">
        <v>104113013</v>
      </c>
      <c r="E69" s="77">
        <v>4359</v>
      </c>
      <c r="F69" s="77">
        <v>5154</v>
      </c>
      <c r="G69" s="73" t="s">
        <v>113</v>
      </c>
      <c r="H69" s="78">
        <v>0</v>
      </c>
      <c r="I69" s="79">
        <v>20</v>
      </c>
      <c r="J69" s="78">
        <f t="shared" si="4"/>
        <v>20</v>
      </c>
    </row>
    <row r="70" spans="1:10" ht="12.95" customHeight="1">
      <c r="A70" s="122"/>
      <c r="B70" s="14" t="s">
        <v>115</v>
      </c>
      <c r="C70" s="10"/>
      <c r="D70" s="8">
        <v>104113013</v>
      </c>
      <c r="E70" s="8">
        <v>4359</v>
      </c>
      <c r="F70" s="8">
        <v>5137</v>
      </c>
      <c r="G70" s="11" t="s">
        <v>113</v>
      </c>
      <c r="H70" s="13">
        <v>41</v>
      </c>
      <c r="I70" s="34">
        <v>9</v>
      </c>
      <c r="J70" s="13">
        <f t="shared" si="4"/>
        <v>50</v>
      </c>
    </row>
    <row r="71" spans="1:10" ht="12.95" customHeight="1">
      <c r="A71" s="122"/>
      <c r="B71" s="14" t="s">
        <v>116</v>
      </c>
      <c r="C71" s="10"/>
      <c r="D71" s="8">
        <v>104113013</v>
      </c>
      <c r="E71" s="8">
        <v>4359</v>
      </c>
      <c r="F71" s="8">
        <v>5167</v>
      </c>
      <c r="G71" s="11" t="s">
        <v>113</v>
      </c>
      <c r="H71" s="13">
        <v>10</v>
      </c>
      <c r="I71" s="34">
        <v>16</v>
      </c>
      <c r="J71" s="13">
        <f t="shared" si="4"/>
        <v>26</v>
      </c>
    </row>
    <row r="72" spans="1:10" ht="12.95" customHeight="1">
      <c r="A72" s="121" t="s">
        <v>173</v>
      </c>
      <c r="B72" s="9" t="s">
        <v>132</v>
      </c>
      <c r="C72" s="10"/>
      <c r="D72" s="8"/>
      <c r="E72" s="8">
        <v>6112</v>
      </c>
      <c r="F72" s="8">
        <v>5901</v>
      </c>
      <c r="G72" s="11" t="s">
        <v>129</v>
      </c>
      <c r="H72" s="13">
        <v>130</v>
      </c>
      <c r="I72" s="34">
        <v>-15</v>
      </c>
      <c r="J72" s="13">
        <f t="shared" si="4"/>
        <v>115</v>
      </c>
    </row>
    <row r="73" spans="1:10" ht="12.95" customHeight="1">
      <c r="A73" s="122"/>
      <c r="B73" s="9" t="s">
        <v>133</v>
      </c>
      <c r="C73" s="10"/>
      <c r="D73" s="8"/>
      <c r="E73" s="8">
        <v>3419</v>
      </c>
      <c r="F73" s="8">
        <v>5222</v>
      </c>
      <c r="G73" s="11" t="s">
        <v>130</v>
      </c>
      <c r="H73" s="13">
        <v>3831.9</v>
      </c>
      <c r="I73" s="34">
        <v>5</v>
      </c>
      <c r="J73" s="13">
        <f t="shared" si="4"/>
        <v>3836.9</v>
      </c>
    </row>
    <row r="74" spans="1:10" ht="12.95" customHeight="1">
      <c r="A74" s="122"/>
      <c r="B74" s="9" t="s">
        <v>136</v>
      </c>
      <c r="C74" s="10"/>
      <c r="D74" s="9"/>
      <c r="E74" s="8">
        <v>3419</v>
      </c>
      <c r="F74" s="8">
        <v>5222</v>
      </c>
      <c r="G74" s="11" t="s">
        <v>131</v>
      </c>
      <c r="H74" s="13">
        <v>1049.8</v>
      </c>
      <c r="I74" s="34">
        <v>10</v>
      </c>
      <c r="J74" s="13">
        <f t="shared" si="4"/>
        <v>1059.8</v>
      </c>
    </row>
    <row r="75" spans="1:10" ht="12.95" customHeight="1">
      <c r="A75" s="122"/>
      <c r="B75" s="9" t="s">
        <v>179</v>
      </c>
      <c r="C75" s="10"/>
      <c r="D75" s="9"/>
      <c r="E75" s="8">
        <v>3392</v>
      </c>
      <c r="F75" s="8">
        <v>5222</v>
      </c>
      <c r="G75" s="11" t="s">
        <v>134</v>
      </c>
      <c r="H75" s="13">
        <v>200</v>
      </c>
      <c r="I75" s="34">
        <v>-15</v>
      </c>
      <c r="J75" s="13">
        <f t="shared" si="4"/>
        <v>185</v>
      </c>
    </row>
    <row r="76" spans="1:10" ht="12.95" customHeight="1">
      <c r="A76" s="123"/>
      <c r="B76" s="9" t="s">
        <v>139</v>
      </c>
      <c r="C76" s="10"/>
      <c r="D76" s="9"/>
      <c r="E76" s="8">
        <v>4356</v>
      </c>
      <c r="F76" s="8">
        <v>5222</v>
      </c>
      <c r="G76" s="11" t="s">
        <v>135</v>
      </c>
      <c r="H76" s="13">
        <v>372.6</v>
      </c>
      <c r="I76" s="34">
        <v>15</v>
      </c>
      <c r="J76" s="13">
        <f t="shared" si="4"/>
        <v>387.6</v>
      </c>
    </row>
    <row r="77" spans="1:10" ht="12.95" customHeight="1">
      <c r="A77" s="121" t="s">
        <v>174</v>
      </c>
      <c r="B77" s="9" t="s">
        <v>145</v>
      </c>
      <c r="C77" s="10"/>
      <c r="D77" s="9"/>
      <c r="E77" s="8">
        <v>3111</v>
      </c>
      <c r="F77" s="11" t="s">
        <v>143</v>
      </c>
      <c r="G77" s="11">
        <v>2294</v>
      </c>
      <c r="H77" s="13">
        <v>700</v>
      </c>
      <c r="I77" s="34">
        <v>-100</v>
      </c>
      <c r="J77" s="13">
        <f t="shared" si="4"/>
        <v>600</v>
      </c>
    </row>
    <row r="78" spans="1:10" ht="12.95" customHeight="1">
      <c r="A78" s="122"/>
      <c r="B78" s="9" t="s">
        <v>146</v>
      </c>
      <c r="C78" s="10"/>
      <c r="D78" s="9"/>
      <c r="E78" s="8">
        <v>3111</v>
      </c>
      <c r="F78" s="11" t="s">
        <v>143</v>
      </c>
      <c r="G78" s="11">
        <v>2288</v>
      </c>
      <c r="H78" s="13">
        <v>300</v>
      </c>
      <c r="I78" s="34">
        <v>-79</v>
      </c>
      <c r="J78" s="13">
        <f t="shared" si="4"/>
        <v>221</v>
      </c>
    </row>
    <row r="79" spans="1:10" ht="12.95" customHeight="1">
      <c r="A79" s="122"/>
      <c r="B79" s="9" t="s">
        <v>148</v>
      </c>
      <c r="C79" s="10"/>
      <c r="D79" s="9"/>
      <c r="E79" s="8">
        <v>3111</v>
      </c>
      <c r="F79" s="11" t="s">
        <v>143</v>
      </c>
      <c r="G79" s="11">
        <v>2287</v>
      </c>
      <c r="H79" s="13">
        <v>639</v>
      </c>
      <c r="I79" s="34">
        <v>-141</v>
      </c>
      <c r="J79" s="13">
        <f t="shared" si="4"/>
        <v>498</v>
      </c>
    </row>
    <row r="80" spans="1:10" ht="12.95" customHeight="1">
      <c r="A80" s="122"/>
      <c r="B80" s="9" t="s">
        <v>164</v>
      </c>
      <c r="C80" s="10"/>
      <c r="D80" s="8"/>
      <c r="E80" s="8">
        <v>3113</v>
      </c>
      <c r="F80" s="8">
        <v>5171</v>
      </c>
      <c r="G80" s="11" t="s">
        <v>147</v>
      </c>
      <c r="H80" s="13">
        <v>461</v>
      </c>
      <c r="I80" s="34">
        <v>20</v>
      </c>
      <c r="J80" s="13">
        <f t="shared" si="4"/>
        <v>481</v>
      </c>
    </row>
    <row r="81" spans="1:10" ht="12.95" customHeight="1">
      <c r="A81" s="100" t="s">
        <v>175</v>
      </c>
      <c r="B81" s="4" t="s">
        <v>165</v>
      </c>
      <c r="C81" s="10"/>
      <c r="D81" s="8"/>
      <c r="E81" s="15">
        <v>2219</v>
      </c>
      <c r="F81" s="15">
        <v>5171</v>
      </c>
      <c r="G81" s="15">
        <v>6126</v>
      </c>
      <c r="H81" s="13">
        <v>222</v>
      </c>
      <c r="I81" s="34">
        <v>-23</v>
      </c>
      <c r="J81" s="13">
        <f t="shared" si="4"/>
        <v>199</v>
      </c>
    </row>
    <row r="82" spans="1:10" ht="12.95" customHeight="1">
      <c r="A82" s="100" t="s">
        <v>176</v>
      </c>
      <c r="B82" s="9" t="s">
        <v>159</v>
      </c>
      <c r="C82" s="10"/>
      <c r="D82" s="8"/>
      <c r="E82" s="8">
        <v>6171</v>
      </c>
      <c r="F82" s="8">
        <v>5171</v>
      </c>
      <c r="G82" s="11"/>
      <c r="H82" s="13">
        <v>1585</v>
      </c>
      <c r="I82" s="34">
        <v>221</v>
      </c>
      <c r="J82" s="13">
        <f t="shared" si="4"/>
        <v>1806</v>
      </c>
    </row>
    <row r="83" spans="1:10" ht="12.95" customHeight="1">
      <c r="A83" s="119" t="s">
        <v>177</v>
      </c>
      <c r="B83" s="9" t="s">
        <v>166</v>
      </c>
      <c r="C83" s="10"/>
      <c r="D83" s="8"/>
      <c r="E83" s="8">
        <v>3113</v>
      </c>
      <c r="F83" s="11" t="s">
        <v>143</v>
      </c>
      <c r="G83" s="11">
        <v>8223</v>
      </c>
      <c r="H83" s="13">
        <v>230</v>
      </c>
      <c r="I83" s="34">
        <v>-62</v>
      </c>
      <c r="J83" s="13">
        <f t="shared" si="4"/>
        <v>168</v>
      </c>
    </row>
    <row r="84" spans="1:10" ht="12.95" customHeight="1">
      <c r="A84" s="119"/>
      <c r="B84" s="9" t="s">
        <v>167</v>
      </c>
      <c r="C84" s="10"/>
      <c r="D84" s="8"/>
      <c r="E84" s="8">
        <v>3113</v>
      </c>
      <c r="F84" s="11" t="s">
        <v>143</v>
      </c>
      <c r="G84" s="11">
        <v>9342</v>
      </c>
      <c r="H84" s="13">
        <v>650</v>
      </c>
      <c r="I84" s="34">
        <v>-502</v>
      </c>
      <c r="J84" s="13">
        <f t="shared" si="4"/>
        <v>148</v>
      </c>
    </row>
    <row r="85" spans="1:10" ht="12.95" customHeight="1">
      <c r="A85" s="119"/>
      <c r="B85" s="76" t="s">
        <v>168</v>
      </c>
      <c r="C85" s="72" t="s">
        <v>38</v>
      </c>
      <c r="D85" s="76"/>
      <c r="E85" s="77">
        <v>3113</v>
      </c>
      <c r="F85" s="73" t="s">
        <v>163</v>
      </c>
      <c r="G85" s="73">
        <v>4253</v>
      </c>
      <c r="H85" s="78">
        <v>0</v>
      </c>
      <c r="I85" s="79">
        <v>150</v>
      </c>
      <c r="J85" s="78">
        <f t="shared" si="4"/>
        <v>150</v>
      </c>
    </row>
    <row r="86" spans="1:10" ht="12.95" customHeight="1">
      <c r="A86" s="24"/>
      <c r="B86" s="29"/>
      <c r="C86" s="30"/>
      <c r="D86" s="30"/>
      <c r="E86" s="116" t="s">
        <v>19</v>
      </c>
      <c r="F86" s="117"/>
      <c r="G86" s="118"/>
      <c r="H86" s="38">
        <f>SUM(H40:H85)</f>
        <v>20190.37</v>
      </c>
      <c r="I86" s="38">
        <f aca="true" t="shared" si="5" ref="I86:J86">SUM(I40:I85)</f>
        <v>-2260.0699999999997</v>
      </c>
      <c r="J86" s="38">
        <f t="shared" si="5"/>
        <v>17930.3</v>
      </c>
    </row>
    <row r="87" spans="1:10" ht="12.95" customHeight="1">
      <c r="A87" s="65" t="s">
        <v>20</v>
      </c>
      <c r="B87" s="29"/>
      <c r="C87" s="30"/>
      <c r="D87" s="30"/>
      <c r="E87" s="31"/>
      <c r="F87" s="29"/>
      <c r="G87" s="29"/>
      <c r="H87" s="32"/>
      <c r="I87" s="32"/>
      <c r="J87" s="39"/>
    </row>
    <row r="88" spans="1:10" ht="12.95" customHeight="1">
      <c r="A88" s="101" t="s">
        <v>13</v>
      </c>
      <c r="B88" s="9" t="s">
        <v>94</v>
      </c>
      <c r="C88" s="15"/>
      <c r="D88" s="15"/>
      <c r="E88" s="8">
        <v>2221</v>
      </c>
      <c r="F88" s="8">
        <v>6121</v>
      </c>
      <c r="G88" s="11" t="s">
        <v>64</v>
      </c>
      <c r="H88" s="13">
        <v>11755.49</v>
      </c>
      <c r="I88" s="37">
        <v>128.07</v>
      </c>
      <c r="J88" s="13">
        <f>H88+I88</f>
        <v>11883.56</v>
      </c>
    </row>
    <row r="89" spans="1:10" ht="12.95" customHeight="1">
      <c r="A89" s="120" t="s">
        <v>36</v>
      </c>
      <c r="B89" s="9" t="s">
        <v>74</v>
      </c>
      <c r="C89" s="10"/>
      <c r="D89" s="8"/>
      <c r="E89" s="8">
        <v>3632</v>
      </c>
      <c r="F89" s="8">
        <v>6121</v>
      </c>
      <c r="G89" s="11" t="s">
        <v>72</v>
      </c>
      <c r="H89" s="13">
        <v>700</v>
      </c>
      <c r="I89" s="34">
        <v>1500</v>
      </c>
      <c r="J89" s="13">
        <f aca="true" t="shared" si="6" ref="J89:J90">H89+I89</f>
        <v>2200</v>
      </c>
    </row>
    <row r="90" spans="1:10" s="20" customFormat="1" ht="12.95" customHeight="1">
      <c r="A90" s="120"/>
      <c r="B90" s="9" t="s">
        <v>76</v>
      </c>
      <c r="C90" s="10"/>
      <c r="D90" s="9"/>
      <c r="E90" s="8">
        <v>5311</v>
      </c>
      <c r="F90" s="8">
        <v>6121</v>
      </c>
      <c r="G90" s="11" t="s">
        <v>75</v>
      </c>
      <c r="H90" s="13">
        <v>983.5</v>
      </c>
      <c r="I90" s="34">
        <v>46</v>
      </c>
      <c r="J90" s="13">
        <f t="shared" si="6"/>
        <v>1029.5</v>
      </c>
    </row>
    <row r="91" spans="1:10" s="20" customFormat="1" ht="12.95" customHeight="1">
      <c r="A91" s="101" t="s">
        <v>78</v>
      </c>
      <c r="B91" s="76" t="s">
        <v>90</v>
      </c>
      <c r="C91" s="72" t="s">
        <v>38</v>
      </c>
      <c r="D91" s="76"/>
      <c r="E91" s="77">
        <v>5212</v>
      </c>
      <c r="F91" s="77">
        <v>6122</v>
      </c>
      <c r="G91" s="73" t="s">
        <v>80</v>
      </c>
      <c r="H91" s="78">
        <v>0</v>
      </c>
      <c r="I91" s="79">
        <v>70</v>
      </c>
      <c r="J91" s="78">
        <f>H91+I91</f>
        <v>70</v>
      </c>
    </row>
    <row r="92" spans="1:10" s="20" customFormat="1" ht="12.95" customHeight="1">
      <c r="A92" s="120" t="s">
        <v>82</v>
      </c>
      <c r="B92" s="14" t="s">
        <v>171</v>
      </c>
      <c r="C92" s="15"/>
      <c r="D92" s="15"/>
      <c r="E92" s="15">
        <v>3639</v>
      </c>
      <c r="F92" s="15">
        <v>6121</v>
      </c>
      <c r="G92" s="103" t="s">
        <v>172</v>
      </c>
      <c r="H92" s="36">
        <v>506</v>
      </c>
      <c r="I92" s="37">
        <v>-145</v>
      </c>
      <c r="J92" s="13">
        <f>H92+I92</f>
        <v>361</v>
      </c>
    </row>
    <row r="93" spans="1:10" s="20" customFormat="1" ht="12.95" customHeight="1">
      <c r="A93" s="120"/>
      <c r="B93" s="76" t="s">
        <v>141</v>
      </c>
      <c r="C93" s="72" t="s">
        <v>38</v>
      </c>
      <c r="D93" s="77"/>
      <c r="E93" s="77">
        <v>3412</v>
      </c>
      <c r="F93" s="77">
        <v>6121</v>
      </c>
      <c r="G93" s="73" t="s">
        <v>142</v>
      </c>
      <c r="H93" s="78">
        <v>0</v>
      </c>
      <c r="I93" s="79">
        <v>145</v>
      </c>
      <c r="J93" s="78">
        <f>H93+I93</f>
        <v>145</v>
      </c>
    </row>
    <row r="94" spans="1:10" s="20" customFormat="1" ht="12.95" customHeight="1">
      <c r="A94" s="101" t="s">
        <v>83</v>
      </c>
      <c r="B94" s="9" t="s">
        <v>149</v>
      </c>
      <c r="C94" s="10"/>
      <c r="D94" s="8"/>
      <c r="E94" s="8">
        <v>3612</v>
      </c>
      <c r="F94" s="11" t="s">
        <v>144</v>
      </c>
      <c r="G94" s="11">
        <v>7253</v>
      </c>
      <c r="H94" s="13">
        <v>4000</v>
      </c>
      <c r="I94" s="34">
        <v>300</v>
      </c>
      <c r="J94" s="13">
        <f aca="true" t="shared" si="7" ref="J94:J106">H94+I94</f>
        <v>4300</v>
      </c>
    </row>
    <row r="95" spans="1:10" s="20" customFormat="1" ht="12.95" customHeight="1">
      <c r="A95" s="101" t="s">
        <v>93</v>
      </c>
      <c r="B95" s="14" t="s">
        <v>150</v>
      </c>
      <c r="C95" s="10"/>
      <c r="D95" s="8"/>
      <c r="E95" s="15">
        <v>2212</v>
      </c>
      <c r="F95" s="15">
        <v>6121</v>
      </c>
      <c r="G95" s="15">
        <v>2299</v>
      </c>
      <c r="H95" s="13">
        <v>245</v>
      </c>
      <c r="I95" s="34">
        <v>23</v>
      </c>
      <c r="J95" s="13">
        <f t="shared" si="7"/>
        <v>268</v>
      </c>
    </row>
    <row r="96" spans="1:10" s="20" customFormat="1" ht="12.95" customHeight="1">
      <c r="A96" s="120" t="s">
        <v>104</v>
      </c>
      <c r="B96" s="14" t="s">
        <v>151</v>
      </c>
      <c r="C96" s="14"/>
      <c r="D96" s="14"/>
      <c r="E96" s="15">
        <v>4350</v>
      </c>
      <c r="F96" s="15">
        <v>6121</v>
      </c>
      <c r="G96" s="15">
        <v>9315</v>
      </c>
      <c r="H96" s="13">
        <v>9800</v>
      </c>
      <c r="I96" s="34">
        <v>-161</v>
      </c>
      <c r="J96" s="13">
        <f t="shared" si="7"/>
        <v>9639</v>
      </c>
    </row>
    <row r="97" spans="1:10" s="20" customFormat="1" ht="12.95" customHeight="1">
      <c r="A97" s="120"/>
      <c r="B97" s="14" t="s">
        <v>152</v>
      </c>
      <c r="C97" s="14"/>
      <c r="D97" s="14"/>
      <c r="E97" s="15">
        <v>4350</v>
      </c>
      <c r="F97" s="15">
        <v>6121</v>
      </c>
      <c r="G97" s="15">
        <v>9331</v>
      </c>
      <c r="H97" s="13">
        <v>1100</v>
      </c>
      <c r="I97" s="34">
        <v>8</v>
      </c>
      <c r="J97" s="13">
        <f t="shared" si="7"/>
        <v>1108</v>
      </c>
    </row>
    <row r="98" spans="1:10" s="20" customFormat="1" ht="12.95" customHeight="1">
      <c r="A98" s="120"/>
      <c r="B98" s="14" t="s">
        <v>153</v>
      </c>
      <c r="C98" s="14"/>
      <c r="D98" s="14"/>
      <c r="E98" s="15">
        <v>4350</v>
      </c>
      <c r="F98" s="15">
        <v>6121</v>
      </c>
      <c r="G98" s="15">
        <v>9332</v>
      </c>
      <c r="H98" s="13">
        <v>750</v>
      </c>
      <c r="I98" s="34">
        <v>153</v>
      </c>
      <c r="J98" s="13">
        <f t="shared" si="7"/>
        <v>903</v>
      </c>
    </row>
    <row r="99" spans="1:10" s="20" customFormat="1" ht="12.95" customHeight="1">
      <c r="A99" s="120" t="s">
        <v>160</v>
      </c>
      <c r="B99" s="95" t="s">
        <v>154</v>
      </c>
      <c r="C99" s="96"/>
      <c r="D99" s="97"/>
      <c r="E99" s="97">
        <v>2219</v>
      </c>
      <c r="F99" s="98" t="s">
        <v>144</v>
      </c>
      <c r="G99" s="15">
        <v>9308</v>
      </c>
      <c r="H99" s="99">
        <v>1200</v>
      </c>
      <c r="I99" s="34">
        <v>-101</v>
      </c>
      <c r="J99" s="13">
        <f t="shared" si="7"/>
        <v>1099</v>
      </c>
    </row>
    <row r="100" spans="1:10" s="20" customFormat="1" ht="12.95" customHeight="1">
      <c r="A100" s="120"/>
      <c r="B100" s="9" t="s">
        <v>155</v>
      </c>
      <c r="C100" s="10"/>
      <c r="D100" s="8"/>
      <c r="E100" s="8">
        <v>2219</v>
      </c>
      <c r="F100" s="11" t="s">
        <v>144</v>
      </c>
      <c r="G100" s="15">
        <v>8256</v>
      </c>
      <c r="H100" s="13">
        <v>5600</v>
      </c>
      <c r="I100" s="34">
        <v>101</v>
      </c>
      <c r="J100" s="13">
        <f t="shared" si="7"/>
        <v>5701</v>
      </c>
    </row>
    <row r="101" spans="1:10" s="20" customFormat="1" ht="12.95" customHeight="1">
      <c r="A101" s="120" t="s">
        <v>173</v>
      </c>
      <c r="B101" s="9" t="s">
        <v>156</v>
      </c>
      <c r="C101" s="10"/>
      <c r="D101" s="8"/>
      <c r="E101" s="8">
        <v>3632</v>
      </c>
      <c r="F101" s="11" t="s">
        <v>144</v>
      </c>
      <c r="G101" s="11">
        <v>9306</v>
      </c>
      <c r="H101" s="13">
        <v>1900</v>
      </c>
      <c r="I101" s="34">
        <v>-240</v>
      </c>
      <c r="J101" s="13">
        <f t="shared" si="7"/>
        <v>1660</v>
      </c>
    </row>
    <row r="102" spans="1:10" s="20" customFormat="1" ht="12.95" customHeight="1">
      <c r="A102" s="120"/>
      <c r="B102" s="9" t="s">
        <v>157</v>
      </c>
      <c r="C102" s="10"/>
      <c r="D102" s="8"/>
      <c r="E102" s="8">
        <v>6171</v>
      </c>
      <c r="F102" s="11" t="s">
        <v>144</v>
      </c>
      <c r="G102" s="11">
        <v>2277</v>
      </c>
      <c r="H102" s="13">
        <v>350</v>
      </c>
      <c r="I102" s="34">
        <v>240</v>
      </c>
      <c r="J102" s="13">
        <f t="shared" si="7"/>
        <v>590</v>
      </c>
    </row>
    <row r="103" spans="1:10" s="20" customFormat="1" ht="12.95" customHeight="1">
      <c r="A103" s="102" t="s">
        <v>174</v>
      </c>
      <c r="B103" s="9" t="s">
        <v>158</v>
      </c>
      <c r="C103" s="10"/>
      <c r="D103" s="9"/>
      <c r="E103" s="8">
        <v>6171</v>
      </c>
      <c r="F103" s="11" t="s">
        <v>144</v>
      </c>
      <c r="G103" s="11">
        <v>9329</v>
      </c>
      <c r="H103" s="13">
        <v>1350</v>
      </c>
      <c r="I103" s="34">
        <v>-221</v>
      </c>
      <c r="J103" s="13">
        <f t="shared" si="7"/>
        <v>1129</v>
      </c>
    </row>
    <row r="104" spans="1:10" s="20" customFormat="1" ht="12.95" customHeight="1">
      <c r="A104" s="120" t="s">
        <v>175</v>
      </c>
      <c r="B104" s="9" t="s">
        <v>161</v>
      </c>
      <c r="C104" s="10"/>
      <c r="D104" s="8"/>
      <c r="E104" s="8">
        <v>2219</v>
      </c>
      <c r="F104" s="11" t="s">
        <v>144</v>
      </c>
      <c r="G104" s="11">
        <v>9328</v>
      </c>
      <c r="H104" s="13">
        <v>464</v>
      </c>
      <c r="I104" s="34">
        <v>-150</v>
      </c>
      <c r="J104" s="13">
        <f t="shared" si="7"/>
        <v>314</v>
      </c>
    </row>
    <row r="105" spans="1:10" s="20" customFormat="1" ht="12.95" customHeight="1">
      <c r="A105" s="120"/>
      <c r="B105" s="9" t="s">
        <v>162</v>
      </c>
      <c r="C105" s="10"/>
      <c r="D105" s="9"/>
      <c r="E105" s="11" t="s">
        <v>169</v>
      </c>
      <c r="F105" s="11" t="s">
        <v>144</v>
      </c>
      <c r="G105" s="11">
        <v>4253</v>
      </c>
      <c r="H105" s="13">
        <v>7700</v>
      </c>
      <c r="I105" s="34">
        <v>62</v>
      </c>
      <c r="J105" s="13">
        <f t="shared" si="7"/>
        <v>7762</v>
      </c>
    </row>
    <row r="106" spans="1:10" s="20" customFormat="1" ht="12.95" customHeight="1">
      <c r="A106" s="120"/>
      <c r="B106" s="76" t="s">
        <v>162</v>
      </c>
      <c r="C106" s="72" t="s">
        <v>38</v>
      </c>
      <c r="D106" s="76"/>
      <c r="E106" s="73" t="s">
        <v>169</v>
      </c>
      <c r="F106" s="73" t="s">
        <v>170</v>
      </c>
      <c r="G106" s="73">
        <v>4253</v>
      </c>
      <c r="H106" s="78">
        <v>0</v>
      </c>
      <c r="I106" s="79">
        <v>502</v>
      </c>
      <c r="J106" s="78">
        <f t="shared" si="7"/>
        <v>502</v>
      </c>
    </row>
    <row r="107" spans="1:10" ht="12.95" customHeight="1">
      <c r="A107" s="26"/>
      <c r="B107" s="25"/>
      <c r="C107" s="26"/>
      <c r="D107" s="26"/>
      <c r="E107" s="115" t="s">
        <v>21</v>
      </c>
      <c r="F107" s="115"/>
      <c r="G107" s="115"/>
      <c r="H107" s="64">
        <f>SUM(H88:H106)</f>
        <v>48403.99</v>
      </c>
      <c r="I107" s="64">
        <f aca="true" t="shared" si="8" ref="I107:J107">SUM(I88:I106)</f>
        <v>2260.0699999999997</v>
      </c>
      <c r="J107" s="64">
        <f t="shared" si="8"/>
        <v>50664.06</v>
      </c>
    </row>
    <row r="108" spans="1:10" ht="12.95" customHeight="1">
      <c r="A108" s="22" t="s">
        <v>32</v>
      </c>
      <c r="B108" s="25"/>
      <c r="C108" s="26"/>
      <c r="D108" s="26"/>
      <c r="E108" s="56"/>
      <c r="F108" s="56"/>
      <c r="G108" s="56"/>
      <c r="H108" s="59"/>
      <c r="I108" s="60"/>
      <c r="J108" s="59"/>
    </row>
    <row r="109" spans="1:10" ht="12.95" customHeight="1">
      <c r="A109" s="62" t="s">
        <v>13</v>
      </c>
      <c r="B109" s="9"/>
      <c r="C109" s="8"/>
      <c r="D109" s="8"/>
      <c r="E109" s="63"/>
      <c r="F109" s="63"/>
      <c r="G109" s="63"/>
      <c r="H109" s="16">
        <v>0</v>
      </c>
      <c r="I109" s="12">
        <v>0</v>
      </c>
      <c r="J109" s="16">
        <v>0</v>
      </c>
    </row>
    <row r="110" spans="1:10" ht="12.75" customHeight="1">
      <c r="A110" s="26"/>
      <c r="B110" s="25"/>
      <c r="C110" s="26"/>
      <c r="D110" s="26"/>
      <c r="E110" s="112" t="s">
        <v>33</v>
      </c>
      <c r="F110" s="113"/>
      <c r="G110" s="114"/>
      <c r="H110" s="57"/>
      <c r="I110" s="61">
        <f>SUM(I109:I109)</f>
        <v>0</v>
      </c>
      <c r="J110" s="23"/>
    </row>
    <row r="111" spans="1:10" ht="12.95" customHeight="1">
      <c r="A111" s="26"/>
      <c r="B111" s="25"/>
      <c r="C111" s="26"/>
      <c r="D111" s="26"/>
      <c r="E111" s="40"/>
      <c r="F111" s="40"/>
      <c r="G111" s="41"/>
      <c r="H111" s="57"/>
      <c r="I111" s="58"/>
      <c r="J111" s="23"/>
    </row>
    <row r="112" spans="2:10" ht="12.95" customHeight="1">
      <c r="B112" s="42" t="s">
        <v>31</v>
      </c>
      <c r="C112" s="30"/>
      <c r="D112" s="30"/>
      <c r="E112" s="109" t="s">
        <v>14</v>
      </c>
      <c r="F112" s="110"/>
      <c r="G112" s="110"/>
      <c r="H112" s="111"/>
      <c r="I112" s="37">
        <f>I35</f>
        <v>13414.030000000004</v>
      </c>
      <c r="J112" s="37"/>
    </row>
    <row r="113" spans="2:10" ht="12.95" customHeight="1">
      <c r="B113" s="29"/>
      <c r="C113" s="30"/>
      <c r="D113" s="30"/>
      <c r="E113" s="109" t="s">
        <v>22</v>
      </c>
      <c r="F113" s="110"/>
      <c r="G113" s="110"/>
      <c r="H113" s="111"/>
      <c r="I113" s="37">
        <f>I86+I36</f>
        <v>11117.470000000003</v>
      </c>
      <c r="J113" s="14"/>
    </row>
    <row r="114" spans="2:10" ht="12.95" customHeight="1">
      <c r="B114" s="29"/>
      <c r="C114" s="30"/>
      <c r="D114" s="30"/>
      <c r="E114" s="109" t="s">
        <v>23</v>
      </c>
      <c r="F114" s="110"/>
      <c r="G114" s="110"/>
      <c r="H114" s="111"/>
      <c r="I114" s="37">
        <f>I107+I37</f>
        <v>2296.5599999999995</v>
      </c>
      <c r="J114" s="36"/>
    </row>
    <row r="115" spans="2:10" ht="12.95" customHeight="1">
      <c r="B115" s="29"/>
      <c r="C115" s="30"/>
      <c r="D115" s="30"/>
      <c r="E115" s="109" t="s">
        <v>24</v>
      </c>
      <c r="F115" s="110"/>
      <c r="G115" s="110"/>
      <c r="H115" s="111"/>
      <c r="I115" s="37">
        <f>I113+I114</f>
        <v>13414.030000000002</v>
      </c>
      <c r="J115" s="36"/>
    </row>
    <row r="116" spans="2:10" ht="12.95" customHeight="1">
      <c r="B116" s="29"/>
      <c r="C116" s="30"/>
      <c r="D116" s="30"/>
      <c r="E116" s="106" t="s">
        <v>25</v>
      </c>
      <c r="F116" s="107"/>
      <c r="G116" s="107"/>
      <c r="H116" s="108"/>
      <c r="I116" s="37">
        <f>I112-I115</f>
        <v>0</v>
      </c>
      <c r="J116" s="36"/>
    </row>
    <row r="117" spans="2:10" ht="12.95" customHeight="1">
      <c r="B117" s="29"/>
      <c r="C117" s="30"/>
      <c r="D117" s="30"/>
      <c r="E117" s="106" t="s">
        <v>26</v>
      </c>
      <c r="F117" s="107"/>
      <c r="G117" s="107"/>
      <c r="H117" s="108"/>
      <c r="I117" s="37">
        <f>I110</f>
        <v>0</v>
      </c>
      <c r="J117" s="36"/>
    </row>
    <row r="118" spans="5:10" ht="12.95" customHeight="1">
      <c r="E118" s="50" t="s">
        <v>27</v>
      </c>
      <c r="G118" s="29"/>
      <c r="H118" s="51">
        <v>44006</v>
      </c>
      <c r="J118" s="51">
        <v>44027</v>
      </c>
    </row>
    <row r="119" spans="2:10" ht="12.95" customHeight="1">
      <c r="B119" s="42" t="s">
        <v>34</v>
      </c>
      <c r="C119" s="30"/>
      <c r="D119" s="30"/>
      <c r="E119" s="52" t="s">
        <v>28</v>
      </c>
      <c r="F119" s="43"/>
      <c r="G119" s="44"/>
      <c r="H119" s="53">
        <v>508812.82</v>
      </c>
      <c r="I119" s="34">
        <f>I112</f>
        <v>13414.030000000004</v>
      </c>
      <c r="J119" s="37">
        <f>H119+I119</f>
        <v>522226.85000000003</v>
      </c>
    </row>
    <row r="120" spans="2:10" ht="12.95" customHeight="1">
      <c r="B120" s="29"/>
      <c r="C120" s="30"/>
      <c r="D120" s="30"/>
      <c r="E120" s="45" t="s">
        <v>22</v>
      </c>
      <c r="F120" s="46"/>
      <c r="G120" s="35"/>
      <c r="H120" s="54">
        <v>384368.69</v>
      </c>
      <c r="I120" s="34">
        <f>I86+I36</f>
        <v>11117.470000000003</v>
      </c>
      <c r="J120" s="36">
        <f>H120+I120</f>
        <v>395486.16000000003</v>
      </c>
    </row>
    <row r="121" spans="2:10" ht="12.95" customHeight="1">
      <c r="B121" s="29"/>
      <c r="C121" s="30"/>
      <c r="D121" s="30"/>
      <c r="E121" s="24" t="s">
        <v>23</v>
      </c>
      <c r="F121" s="29"/>
      <c r="G121" s="47"/>
      <c r="H121" s="54">
        <v>124444.13</v>
      </c>
      <c r="I121" s="34">
        <f>I107+I37</f>
        <v>2296.5599999999995</v>
      </c>
      <c r="J121" s="36">
        <f>H121+I121</f>
        <v>126740.69</v>
      </c>
    </row>
    <row r="122" spans="2:10" ht="12.95" customHeight="1">
      <c r="B122" s="51" t="s">
        <v>42</v>
      </c>
      <c r="E122" s="48" t="s">
        <v>29</v>
      </c>
      <c r="F122" s="46"/>
      <c r="G122" s="35"/>
      <c r="H122" s="37">
        <f>H120+H121</f>
        <v>508812.82</v>
      </c>
      <c r="I122" s="34">
        <f>SUM(I120:I121)</f>
        <v>13414.030000000002</v>
      </c>
      <c r="J122" s="37">
        <f>SUM(J120:J121)</f>
        <v>522226.85000000003</v>
      </c>
    </row>
    <row r="123" spans="5:10" ht="12.95" customHeight="1">
      <c r="E123" s="24" t="s">
        <v>17</v>
      </c>
      <c r="F123" s="29"/>
      <c r="G123" s="47"/>
      <c r="H123" s="36">
        <f>H119-H122</f>
        <v>0</v>
      </c>
      <c r="I123" s="37">
        <f>I119-I122</f>
        <v>0</v>
      </c>
      <c r="J123" s="36">
        <f>J119-J122</f>
        <v>0</v>
      </c>
    </row>
    <row r="124" spans="5:10" ht="12.95" customHeight="1">
      <c r="E124" s="48" t="s">
        <v>30</v>
      </c>
      <c r="F124" s="46"/>
      <c r="G124" s="35"/>
      <c r="H124" s="55">
        <v>0</v>
      </c>
      <c r="I124" s="37">
        <f>I117</f>
        <v>0</v>
      </c>
      <c r="J124" s="37">
        <f>H124+I124</f>
        <v>0</v>
      </c>
    </row>
    <row r="125" ht="12.95" customHeight="1"/>
    <row r="126" spans="3:4" ht="15">
      <c r="C126" s="4"/>
      <c r="D126" s="4"/>
    </row>
  </sheetData>
  <mergeCells count="38">
    <mergeCell ref="A5:A8"/>
    <mergeCell ref="E38:G38"/>
    <mergeCell ref="H1:J1"/>
    <mergeCell ref="B2:B3"/>
    <mergeCell ref="E2:E3"/>
    <mergeCell ref="F2:F3"/>
    <mergeCell ref="G2:G3"/>
    <mergeCell ref="A9:A22"/>
    <mergeCell ref="A23:A26"/>
    <mergeCell ref="E35:G35"/>
    <mergeCell ref="E36:G36"/>
    <mergeCell ref="E37:G37"/>
    <mergeCell ref="A96:A98"/>
    <mergeCell ref="A99:A100"/>
    <mergeCell ref="A101:A102"/>
    <mergeCell ref="A104:A106"/>
    <mergeCell ref="A41:A44"/>
    <mergeCell ref="A45:A47"/>
    <mergeCell ref="A48:A53"/>
    <mergeCell ref="A54:A55"/>
    <mergeCell ref="A56:A57"/>
    <mergeCell ref="A58:A63"/>
    <mergeCell ref="E114:H114"/>
    <mergeCell ref="E115:H115"/>
    <mergeCell ref="E116:H116"/>
    <mergeCell ref="E117:H117"/>
    <mergeCell ref="A27:A34"/>
    <mergeCell ref="A64:A71"/>
    <mergeCell ref="A72:A76"/>
    <mergeCell ref="A77:A80"/>
    <mergeCell ref="A83:A85"/>
    <mergeCell ref="A92:A93"/>
    <mergeCell ref="E86:G86"/>
    <mergeCell ref="A89:A90"/>
    <mergeCell ref="E107:G107"/>
    <mergeCell ref="E110:G110"/>
    <mergeCell ref="E112:H112"/>
    <mergeCell ref="E113:H113"/>
  </mergeCells>
  <conditionalFormatting sqref="C35:D37 B1:B2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conditionalFormatting sqref="H120">
    <cfRule type="expression" priority="22" dxfId="2" stopIfTrue="1">
      <formula>$J120="Z"</formula>
    </cfRule>
    <cfRule type="expression" priority="23" dxfId="1" stopIfTrue="1">
      <formula>$J120="T"</formula>
    </cfRule>
    <cfRule type="expression" priority="24" dxfId="0" stopIfTrue="1">
      <formula>$J120="Y"</formula>
    </cfRule>
  </conditionalFormatting>
  <conditionalFormatting sqref="H121">
    <cfRule type="expression" priority="19" dxfId="2" stopIfTrue="1">
      <formula>$J121="Z"</formula>
    </cfRule>
    <cfRule type="expression" priority="20" dxfId="1" stopIfTrue="1">
      <formula>$J121="T"</formula>
    </cfRule>
    <cfRule type="expression" priority="21" dxfId="0" stopIfTrue="1">
      <formula>$J121="Y"</formula>
    </cfRule>
  </conditionalFormatting>
  <conditionalFormatting sqref="H193">
    <cfRule type="expression" priority="16" dxfId="2" stopIfTrue="1">
      <formula>$J193="Z"</formula>
    </cfRule>
    <cfRule type="expression" priority="17" dxfId="1" stopIfTrue="1">
      <formula>$J193="T"</formula>
    </cfRule>
    <cfRule type="expression" priority="18" dxfId="0" stopIfTrue="1">
      <formula>$J193="Y"</formula>
    </cfRule>
  </conditionalFormatting>
  <conditionalFormatting sqref="H194">
    <cfRule type="expression" priority="13" dxfId="2" stopIfTrue="1">
      <formula>$J194="Z"</formula>
    </cfRule>
    <cfRule type="expression" priority="14" dxfId="1" stopIfTrue="1">
      <formula>$J194="T"</formula>
    </cfRule>
    <cfRule type="expression" priority="15" dxfId="0" stopIfTrue="1">
      <formula>$J194="Y"</formula>
    </cfRule>
  </conditionalFormatting>
  <conditionalFormatting sqref="H195">
    <cfRule type="expression" priority="10" dxfId="2" stopIfTrue="1">
      <formula>$J195="Z"</formula>
    </cfRule>
    <cfRule type="expression" priority="11" dxfId="1" stopIfTrue="1">
      <formula>$J195="T"</formula>
    </cfRule>
    <cfRule type="expression" priority="12" dxfId="0" stopIfTrue="1">
      <formula>$J195="Y"</formula>
    </cfRule>
  </conditionalFormatting>
  <conditionalFormatting sqref="H119">
    <cfRule type="expression" priority="7" dxfId="2" stopIfTrue="1">
      <formula>$J119="Z"</formula>
    </cfRule>
    <cfRule type="expression" priority="8" dxfId="1" stopIfTrue="1">
      <formula>$J119="T"</formula>
    </cfRule>
    <cfRule type="expression" priority="9" dxfId="0" stopIfTrue="1">
      <formula>$J119="Y"</formula>
    </cfRule>
  </conditionalFormatting>
  <conditionalFormatting sqref="H120">
    <cfRule type="expression" priority="4" dxfId="2" stopIfTrue="1">
      <formula>$J120="Z"</formula>
    </cfRule>
    <cfRule type="expression" priority="5" dxfId="1" stopIfTrue="1">
      <formula>$J120="T"</formula>
    </cfRule>
    <cfRule type="expression" priority="6" dxfId="0" stopIfTrue="1">
      <formula>$J120="Y"</formula>
    </cfRule>
  </conditionalFormatting>
  <conditionalFormatting sqref="H121">
    <cfRule type="expression" priority="1" dxfId="2" stopIfTrue="1">
      <formula>$J121="Z"</formula>
    </cfRule>
    <cfRule type="expression" priority="2" dxfId="1" stopIfTrue="1">
      <formula>$J121="T"</formula>
    </cfRule>
    <cfRule type="expression" priority="3" dxfId="0" stopIfTrue="1">
      <formula>$J121="Y"</formula>
    </cfRule>
  </conditionalFormatting>
  <conditionalFormatting sqref="B1:B2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2020-07-14T11:31:33Z</cp:lastPrinted>
  <dcterms:created xsi:type="dcterms:W3CDTF">2019-02-01T08:27:03Z</dcterms:created>
  <dcterms:modified xsi:type="dcterms:W3CDTF">2020-07-21T08:12:57Z</dcterms:modified>
  <cp:category/>
  <cp:version/>
  <cp:contentType/>
  <cp:contentStatus/>
</cp:coreProperties>
</file>