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8 19.8.2020" sheetId="10" r:id="rId1"/>
  </sheets>
  <definedNames/>
  <calcPr calcId="145621"/>
</workbook>
</file>

<file path=xl/sharedStrings.xml><?xml version="1.0" encoding="utf-8"?>
<sst xmlns="http://schemas.openxmlformats.org/spreadsheetml/2006/main" count="302" uniqueCount="151">
  <si>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</si>
  <si>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</si>
  <si>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</si>
  <si>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</si>
  <si>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</si>
  <si>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</si>
  <si>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</si>
  <si>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</si>
  <si>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</si>
  <si>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</si>
  <si>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</si>
  <si>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</si>
  <si>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</si>
  <si>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</si>
  <si>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</si>
  <si>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</si>
  <si>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</si>
  <si>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</si>
  <si>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</si>
  <si>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</si>
  <si>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</si>
  <si>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</si>
  <si>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</si>
  <si>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</si>
  <si>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</si>
  <si>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</si>
  <si>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</si>
  <si>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</si>
  <si>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</si>
  <si>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</si>
  <si>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</si>
  <si>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</si>
  <si>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3.</t>
  </si>
  <si>
    <t>Celk. výdaje (BV + I)</t>
  </si>
  <si>
    <t>0358</t>
  </si>
  <si>
    <t>0001</t>
  </si>
  <si>
    <t>0357</t>
  </si>
  <si>
    <t>0359</t>
  </si>
  <si>
    <t>0351</t>
  </si>
  <si>
    <t>NZ</t>
  </si>
  <si>
    <t>ZŠ Mánesova vratka dotace Obědy do škol ve ZK fin. vypořádání minulých let - V</t>
  </si>
  <si>
    <t>ZŠ TGM vratka dotace Obědy do škol ve ZK fin. vypořádání minulých let - V</t>
  </si>
  <si>
    <t>ZŠ Trávníky vratka dotace Obědy do škol ve ZK fin. vypořádání minulých let - V</t>
  </si>
  <si>
    <t>MŠO vratka dotace Obědy do škol ve ZK fin. vypořádání minulých let - V</t>
  </si>
  <si>
    <t>4.</t>
  </si>
  <si>
    <t>5.</t>
  </si>
  <si>
    <t>6.</t>
  </si>
  <si>
    <t xml:space="preserve">Rozpočtové opatření č. 8/2020 - změna schváleného rozpočtu roku 2020 - srpen  (údaje v tis. Kč) </t>
  </si>
  <si>
    <t>č. 8</t>
  </si>
  <si>
    <t>Otrokovice 19.8.2020</t>
  </si>
  <si>
    <t>ZŠ Mánesova vratka dotace Obědy do škol ve ZK 23.052,75 Kč - P</t>
  </si>
  <si>
    <t>ZŠ TGM vratka dotace Obědy do škol ve ZK 19.947,90 Kč - P</t>
  </si>
  <si>
    <t>Rekapitulace celkového rozpočtu města na rok 2020 včetně RO</t>
  </si>
  <si>
    <t>1270</t>
  </si>
  <si>
    <t>Volby do zastupitelstva ZK říjen 2020</t>
  </si>
  <si>
    <t>Volby do zastupitelstva ZK říjen 2020 - DHM</t>
  </si>
  <si>
    <t xml:space="preserve">Volby do zastupitelstva ZK říjen 2020 - nákup m. j. n. </t>
  </si>
  <si>
    <t>Volby do zastupitelstva ZK říjen 2020 - poštovní služby</t>
  </si>
  <si>
    <t>Volby do zastupitelstva ZK říjen 2020 - nájem</t>
  </si>
  <si>
    <t>Volby do zastupitelstva ZK říjen 2020 - služby, EDENRED</t>
  </si>
  <si>
    <t>0720</t>
  </si>
  <si>
    <t>TEHOS SA Trávníky nákup materiálu - slunečník</t>
  </si>
  <si>
    <t>0325</t>
  </si>
  <si>
    <t>TEHOS ROŠ vratka dle smlouvy o nájmu</t>
  </si>
  <si>
    <t>TEHOS SA Trávníky - opravy - snížení</t>
  </si>
  <si>
    <t>TEHOS ROŠ - opravy - snížení</t>
  </si>
  <si>
    <t>TEHOS SAB materiál j.n. - přesun na pol. 5137</t>
  </si>
  <si>
    <t>TEHOS SAB DHM stojan s dávkovačem desinfekce</t>
  </si>
  <si>
    <t>0624</t>
  </si>
  <si>
    <t>Nein. dotace MPSV na mimořádné odměnysouvisející s Covid-19 - P</t>
  </si>
  <si>
    <t>Nein. dotace MPSV na mimořádné odměny související s Covid-19 - P</t>
  </si>
  <si>
    <t>Transfer nein. dotace MPSV na mimořádné odměny související s Covid-19 - V</t>
  </si>
  <si>
    <t>0480</t>
  </si>
  <si>
    <t>0470</t>
  </si>
  <si>
    <t>0450</t>
  </si>
  <si>
    <t>0452</t>
  </si>
  <si>
    <t>0481</t>
  </si>
  <si>
    <t>0482</t>
  </si>
  <si>
    <t>Neinv. dot. od ZK pro DDM Sluníčko na Zajištění výuky dop. výchovy a údržbu DH - P</t>
  </si>
  <si>
    <t>Neinv. dot. od ZK pro DDM Sluníčko na Zajištění výuky dop. výchovy a údržbu DH - V</t>
  </si>
  <si>
    <t>0612</t>
  </si>
  <si>
    <t>00120</t>
  </si>
  <si>
    <t>OŠK MK nákup služeb - přesun na pol. 5168 zpracování dat</t>
  </si>
  <si>
    <t>0321</t>
  </si>
  <si>
    <t>OŠK MK Zpracování dat a služeb souvisejících s ICT</t>
  </si>
  <si>
    <t>P= příjmy   V= výdaje   NZ= nově zařazeno do R2020</t>
  </si>
  <si>
    <t>0404</t>
  </si>
  <si>
    <t>13010</t>
  </si>
  <si>
    <t>8258</t>
  </si>
  <si>
    <t>7.</t>
  </si>
  <si>
    <t>8.</t>
  </si>
  <si>
    <t>Fin. podpora od ZK na vybavení zařízení SSL související s DVB-T2 - P</t>
  </si>
  <si>
    <t>Transfer fin. podpory na vybavení zařízení SSL související s DVB-T2 - V</t>
  </si>
  <si>
    <t>OŠK Zhotovení sochy J. A. Bati</t>
  </si>
  <si>
    <t>OŠK Nákup služeb - přesun na org. 2155, pol. 6127 - zhotovení sochy J. A. Bati</t>
  </si>
  <si>
    <t>9319</t>
  </si>
  <si>
    <t>ORM Využití prost rad. rest. pro MP přesun na pol. 6121</t>
  </si>
  <si>
    <t>ORM Využití prostor býv. MP na pracoviště MěÚ - přesun na org, 9319</t>
  </si>
  <si>
    <t>ORM Využití prostor rad. rest. pro MP - zvýšení fin. prostředků na investice</t>
  </si>
  <si>
    <t>2286</t>
  </si>
  <si>
    <t>2288</t>
  </si>
  <si>
    <t>2285</t>
  </si>
  <si>
    <t>ORM DDM Sl. oprava kan. stupaček - přesun na org. 2288 a 2285</t>
  </si>
  <si>
    <t>ORM MŠ Trávníky oprava schodiště - zvýšení fin. prostředků dle akt. potřeb</t>
  </si>
  <si>
    <t>ORM ZŠ Mánesova oprava topení ve ŠJ  - zvýšení fin. prostředků dle akt. potřeb</t>
  </si>
  <si>
    <t>ORM Rozšíření hřbitova - zvýšení kapacity - přesun na obnovu centrální vstupní části</t>
  </si>
  <si>
    <t>ORM Obnova centrální vstupní části měst. hřbitova - zvýšení fin. prostř.dle akt.potřeb</t>
  </si>
  <si>
    <t>ORM Přír. zahrady v otrokovic. ZŠ - přejmenováno na Přír. zahrada v ZŠ Mánesova</t>
  </si>
  <si>
    <t>ORM Přírodní zahrada v ZŠ TGM</t>
  </si>
  <si>
    <t>ORM Přírodní zahrada v ZŠ Trávníky</t>
  </si>
  <si>
    <t>2289</t>
  </si>
  <si>
    <t>ORM Rekonst. chodníků Kvítkovice a Letiště</t>
  </si>
  <si>
    <t>2277</t>
  </si>
  <si>
    <t>2299</t>
  </si>
  <si>
    <t>ORM MěÚ bud. č. 1 rek. chodeb a částí kanceláří - zvýšení fin. prostř.</t>
  </si>
  <si>
    <t xml:space="preserve">ORM Rekonstrukce ul. Spojovací </t>
  </si>
  <si>
    <t>9315</t>
  </si>
  <si>
    <t>9332</t>
  </si>
  <si>
    <t>ORM Tělocvična a spol. místnost 4. p. SENIOR B</t>
  </si>
  <si>
    <t>ORM Rozšíření ul. Čechova - přesun na org. 9345 K. Čapka zpevnění krajnice</t>
  </si>
  <si>
    <t>8230</t>
  </si>
  <si>
    <t>9345</t>
  </si>
  <si>
    <t>ORM K. Čapka - zpevnění krajnice - zvýšení fin. protstředků dle akt. potřeb</t>
  </si>
  <si>
    <t>ORM Zlepšení energetických vlastností SENIORu B - přesun na org. 9332</t>
  </si>
  <si>
    <t>ZŠ Trávníky vratka dotace Obědy do škol ve ZK 42.176,40 Kč - P</t>
  </si>
  <si>
    <t>MŠO vratka dotace Obědy do škol ve ZK 44.884,35 Kč - P</t>
  </si>
  <si>
    <t>SOC HF zvýšení fin. prostředků na opravy bytů</t>
  </si>
  <si>
    <t>0484</t>
  </si>
  <si>
    <t>104113013</t>
  </si>
  <si>
    <t>SOC HF zvýšení fin. prostředků na el. energii</t>
  </si>
  <si>
    <t>SOC HF zvýšení fin. prostředků na DHDM</t>
  </si>
  <si>
    <t>SOC  POSBO přesun fin. prostředků určených na vratku na opravy bytového fondu</t>
  </si>
  <si>
    <t>SOC  KPSS přesun fin. prostředků určených na vratku na opravy bytového fondu</t>
  </si>
  <si>
    <t>0407</t>
  </si>
  <si>
    <t>0440</t>
  </si>
  <si>
    <t>104513013</t>
  </si>
  <si>
    <t>8256</t>
  </si>
  <si>
    <t>107517969</t>
  </si>
  <si>
    <t>107117968</t>
  </si>
  <si>
    <t>IROP Příjem inv. dotace na projekt Páteř.cyklostezka Otr.-Viz. napojení Střed - EU</t>
  </si>
  <si>
    <t>IROP Příjem inv. dotace na projekt Páteř.cyklostezka Otr.-Viz. napojení Střed - SR</t>
  </si>
  <si>
    <t>9.</t>
  </si>
  <si>
    <t>Rezerva na snížení daňových příjmů</t>
  </si>
  <si>
    <t>Páteř. cyklostezka Otr. - Viz. napojení sídl. Střed - vynulování výdajů bez ÚZ - V</t>
  </si>
  <si>
    <t>Páteř. cyklostezka Otr. - Viz. napojení sídl. Střed - vynulování před. příjmu dotace</t>
  </si>
  <si>
    <t>MMR IROP Inv. dotace na projekt Páteř.cyklos. Otr.-Viz. napojení Střed - EU - V</t>
  </si>
  <si>
    <t>MMR IROP Inv. dotace na projekt Páteř.cyklos. Otr.-Viz. napojení Střed - SR - V</t>
  </si>
  <si>
    <t>ÚP St. příspěvek na výkon pěstoun. péče na r. 2020 - P</t>
  </si>
  <si>
    <t>Náklady řízení - zvýšení dle aktuálního stavu - P</t>
  </si>
  <si>
    <t>Příloha k us. č. RMO/38/13/20</t>
  </si>
  <si>
    <t>SOC POSBO úprava rozpočtu v souvislosti s ukončením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</si>
</sst>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5" xfId="0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12" xfId="0" applyNumberFormat="1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0" fontId="7" fillId="0" borderId="8" xfId="0" applyFont="1" applyFill="1" applyBorder="1"/>
    <xf numFmtId="0" fontId="8" fillId="0" borderId="0" xfId="0" applyFont="1" applyFill="1"/>
    <xf numFmtId="2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/>
    <xf numFmtId="2" fontId="8" fillId="0" borderId="5" xfId="0" applyNumberFormat="1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5" borderId="8" xfId="0" applyFont="1" applyFill="1" applyBorder="1"/>
    <xf numFmtId="2" fontId="3" fillId="5" borderId="11" xfId="0" applyNumberFormat="1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7" fillId="0" borderId="5" xfId="0" applyFont="1" applyFill="1" applyBorder="1"/>
    <xf numFmtId="0" fontId="8" fillId="0" borderId="5" xfId="0" applyFont="1" applyFill="1" applyBorder="1"/>
    <xf numFmtId="4" fontId="3" fillId="0" borderId="2" xfId="0" applyNumberFormat="1" applyFont="1" applyFill="1" applyBorder="1" applyAlignment="1">
      <alignment horizontal="right"/>
    </xf>
    <xf numFmtId="2" fontId="8" fillId="5" borderId="5" xfId="0" applyNumberFormat="1" applyFont="1" applyFill="1" applyBorder="1"/>
    <xf numFmtId="0" fontId="1" fillId="5" borderId="8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8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workbookViewId="0" topLeftCell="A43">
      <selection activeCell="B85" sqref="B85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50" customWidth="1"/>
    <col min="4" max="4" width="10.00390625" style="50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9.00390625" style="4" customWidth="1"/>
    <col min="10" max="10" width="10.28125" style="4" customWidth="1"/>
    <col min="11" max="11" width="39.140625" style="4" customWidth="1"/>
    <col min="12" max="12" width="18.140625" style="4" customWidth="1"/>
    <col min="13" max="16384" width="9.140625" style="4" customWidth="1"/>
  </cols>
  <sheetData>
    <row r="1" spans="1:10" ht="15">
      <c r="A1" s="1" t="s">
        <v>47</v>
      </c>
      <c r="B1" s="2"/>
      <c r="C1" s="3"/>
      <c r="D1" s="3"/>
      <c r="H1" s="2" t="s">
        <v>149</v>
      </c>
      <c r="I1" s="2"/>
      <c r="J1" s="1"/>
    </row>
    <row r="2" spans="1:10" s="2" customFormat="1" ht="15">
      <c r="A2" s="5" t="s">
        <v>0</v>
      </c>
      <c r="B2" s="127" t="s">
        <v>1</v>
      </c>
      <c r="C2" s="5"/>
      <c r="D2" s="5" t="s">
        <v>2</v>
      </c>
      <c r="E2" s="127" t="s">
        <v>3</v>
      </c>
      <c r="F2" s="127" t="s">
        <v>4</v>
      </c>
      <c r="G2" s="127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8"/>
      <c r="C3" s="6"/>
      <c r="D3" s="6" t="s">
        <v>10</v>
      </c>
      <c r="E3" s="128"/>
      <c r="F3" s="128"/>
      <c r="G3" s="128"/>
      <c r="H3" s="6" t="s">
        <v>11</v>
      </c>
      <c r="I3" s="6" t="s">
        <v>48</v>
      </c>
      <c r="J3" s="6" t="s">
        <v>11</v>
      </c>
    </row>
    <row r="4" spans="1:10" ht="12.7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13" t="s">
        <v>13</v>
      </c>
      <c r="B5" s="69" t="s">
        <v>50</v>
      </c>
      <c r="C5" s="66" t="s">
        <v>39</v>
      </c>
      <c r="D5" s="68"/>
      <c r="E5" s="68">
        <v>6402</v>
      </c>
      <c r="F5" s="68">
        <v>2229</v>
      </c>
      <c r="G5" s="67" t="s">
        <v>34</v>
      </c>
      <c r="H5" s="75">
        <v>0</v>
      </c>
      <c r="I5" s="76">
        <v>23.05</v>
      </c>
      <c r="J5" s="77">
        <f aca="true" t="shared" si="0" ref="J5:J51">H5+I5</f>
        <v>23.05</v>
      </c>
    </row>
    <row r="6" spans="1:10" ht="12.75" customHeight="1">
      <c r="A6" s="114"/>
      <c r="B6" s="69" t="s">
        <v>40</v>
      </c>
      <c r="C6" s="66" t="s">
        <v>39</v>
      </c>
      <c r="D6" s="68"/>
      <c r="E6" s="68">
        <v>6402</v>
      </c>
      <c r="F6" s="68">
        <v>5366</v>
      </c>
      <c r="G6" s="67" t="s">
        <v>35</v>
      </c>
      <c r="H6" s="75">
        <v>0</v>
      </c>
      <c r="I6" s="76">
        <v>23.05</v>
      </c>
      <c r="J6" s="77">
        <f t="shared" si="0"/>
        <v>23.05</v>
      </c>
    </row>
    <row r="7" spans="1:10" ht="12.75" customHeight="1">
      <c r="A7" s="114"/>
      <c r="B7" s="69" t="s">
        <v>51</v>
      </c>
      <c r="C7" s="66" t="s">
        <v>39</v>
      </c>
      <c r="D7" s="68"/>
      <c r="E7" s="68">
        <v>6402</v>
      </c>
      <c r="F7" s="68">
        <v>2229</v>
      </c>
      <c r="G7" s="67" t="s">
        <v>36</v>
      </c>
      <c r="H7" s="75">
        <v>0</v>
      </c>
      <c r="I7" s="76">
        <v>19.95</v>
      </c>
      <c r="J7" s="77">
        <f t="shared" si="0"/>
        <v>19.95</v>
      </c>
    </row>
    <row r="8" spans="1:10" ht="12.75" customHeight="1">
      <c r="A8" s="114"/>
      <c r="B8" s="69" t="s">
        <v>41</v>
      </c>
      <c r="C8" s="66" t="s">
        <v>39</v>
      </c>
      <c r="D8" s="68"/>
      <c r="E8" s="68">
        <v>6402</v>
      </c>
      <c r="F8" s="68">
        <v>5366</v>
      </c>
      <c r="G8" s="67" t="s">
        <v>35</v>
      </c>
      <c r="H8" s="75">
        <v>0</v>
      </c>
      <c r="I8" s="76">
        <v>19.95</v>
      </c>
      <c r="J8" s="77">
        <f t="shared" si="0"/>
        <v>19.95</v>
      </c>
    </row>
    <row r="9" spans="1:10" ht="12.75" customHeight="1">
      <c r="A9" s="114"/>
      <c r="B9" s="69" t="s">
        <v>124</v>
      </c>
      <c r="C9" s="66" t="s">
        <v>39</v>
      </c>
      <c r="D9" s="68"/>
      <c r="E9" s="68">
        <v>6402</v>
      </c>
      <c r="F9" s="68">
        <v>2229</v>
      </c>
      <c r="G9" s="67" t="s">
        <v>37</v>
      </c>
      <c r="H9" s="75">
        <v>0</v>
      </c>
      <c r="I9" s="76">
        <v>42.18</v>
      </c>
      <c r="J9" s="77">
        <f t="shared" si="0"/>
        <v>42.18</v>
      </c>
    </row>
    <row r="10" spans="1:10" ht="12.75" customHeight="1">
      <c r="A10" s="114"/>
      <c r="B10" s="69" t="s">
        <v>42</v>
      </c>
      <c r="C10" s="66" t="s">
        <v>39</v>
      </c>
      <c r="D10" s="68"/>
      <c r="E10" s="68">
        <v>6402</v>
      </c>
      <c r="F10" s="68">
        <v>5366</v>
      </c>
      <c r="G10" s="67" t="s">
        <v>35</v>
      </c>
      <c r="H10" s="75">
        <v>0</v>
      </c>
      <c r="I10" s="76">
        <v>42.18</v>
      </c>
      <c r="J10" s="77">
        <f t="shared" si="0"/>
        <v>42.18</v>
      </c>
    </row>
    <row r="11" spans="1:10" ht="12.75" customHeight="1">
      <c r="A11" s="114"/>
      <c r="B11" s="69" t="s">
        <v>125</v>
      </c>
      <c r="C11" s="66" t="s">
        <v>39</v>
      </c>
      <c r="D11" s="68"/>
      <c r="E11" s="68">
        <v>6402</v>
      </c>
      <c r="F11" s="68">
        <v>2229</v>
      </c>
      <c r="G11" s="67" t="s">
        <v>38</v>
      </c>
      <c r="H11" s="75">
        <v>0</v>
      </c>
      <c r="I11" s="76">
        <v>44.88</v>
      </c>
      <c r="J11" s="77">
        <f t="shared" si="0"/>
        <v>44.88</v>
      </c>
    </row>
    <row r="12" spans="1:10" ht="12.75" customHeight="1">
      <c r="A12" s="115"/>
      <c r="B12" s="69" t="s">
        <v>43</v>
      </c>
      <c r="C12" s="66" t="s">
        <v>39</v>
      </c>
      <c r="D12" s="68"/>
      <c r="E12" s="68">
        <v>6402</v>
      </c>
      <c r="F12" s="68">
        <v>5366</v>
      </c>
      <c r="G12" s="67" t="s">
        <v>35</v>
      </c>
      <c r="H12" s="75">
        <v>0</v>
      </c>
      <c r="I12" s="76">
        <v>44.88</v>
      </c>
      <c r="J12" s="77">
        <f t="shared" si="0"/>
        <v>44.88</v>
      </c>
    </row>
    <row r="13" spans="1:10" ht="12.75" customHeight="1">
      <c r="A13" s="113" t="s">
        <v>14</v>
      </c>
      <c r="B13" s="69" t="s">
        <v>54</v>
      </c>
      <c r="C13" s="66" t="s">
        <v>39</v>
      </c>
      <c r="D13" s="68">
        <v>98193</v>
      </c>
      <c r="E13" s="68"/>
      <c r="F13" s="68">
        <v>4111</v>
      </c>
      <c r="G13" s="67" t="s">
        <v>53</v>
      </c>
      <c r="H13" s="75">
        <v>0</v>
      </c>
      <c r="I13" s="76">
        <v>80</v>
      </c>
      <c r="J13" s="77">
        <f t="shared" si="0"/>
        <v>80</v>
      </c>
    </row>
    <row r="14" spans="1:13" ht="12.75" customHeight="1">
      <c r="A14" s="114"/>
      <c r="B14" s="69" t="s">
        <v>55</v>
      </c>
      <c r="C14" s="89" t="s">
        <v>39</v>
      </c>
      <c r="D14" s="90">
        <v>98193</v>
      </c>
      <c r="E14" s="90">
        <v>6115</v>
      </c>
      <c r="F14" s="90">
        <v>5137</v>
      </c>
      <c r="G14" s="91" t="s">
        <v>53</v>
      </c>
      <c r="H14" s="92">
        <v>0</v>
      </c>
      <c r="I14" s="93">
        <v>7</v>
      </c>
      <c r="J14" s="94">
        <f t="shared" si="0"/>
        <v>7</v>
      </c>
      <c r="K14" s="33"/>
      <c r="M14" s="33"/>
    </row>
    <row r="15" spans="1:13" ht="12.75" customHeight="1">
      <c r="A15" s="114"/>
      <c r="B15" s="69" t="s">
        <v>56</v>
      </c>
      <c r="C15" s="66" t="s">
        <v>39</v>
      </c>
      <c r="D15" s="68">
        <v>98193</v>
      </c>
      <c r="E15" s="68">
        <v>6115</v>
      </c>
      <c r="F15" s="68">
        <v>5139</v>
      </c>
      <c r="G15" s="67" t="s">
        <v>53</v>
      </c>
      <c r="H15" s="75">
        <v>0</v>
      </c>
      <c r="I15" s="76">
        <v>17</v>
      </c>
      <c r="J15" s="77">
        <f t="shared" si="0"/>
        <v>17</v>
      </c>
      <c r="K15" s="33"/>
      <c r="M15" s="33"/>
    </row>
    <row r="16" spans="1:13" ht="12.75" customHeight="1">
      <c r="A16" s="114"/>
      <c r="B16" s="69" t="s">
        <v>57</v>
      </c>
      <c r="C16" s="66" t="s">
        <v>39</v>
      </c>
      <c r="D16" s="90">
        <v>98193</v>
      </c>
      <c r="E16" s="68">
        <v>6115</v>
      </c>
      <c r="F16" s="68">
        <v>5161</v>
      </c>
      <c r="G16" s="67" t="s">
        <v>53</v>
      </c>
      <c r="H16" s="75">
        <v>0</v>
      </c>
      <c r="I16" s="76">
        <v>1</v>
      </c>
      <c r="J16" s="77">
        <f t="shared" si="0"/>
        <v>1</v>
      </c>
      <c r="K16" s="33"/>
      <c r="M16" s="33"/>
    </row>
    <row r="17" spans="1:13" ht="12.75" customHeight="1">
      <c r="A17" s="114"/>
      <c r="B17" s="69" t="s">
        <v>58</v>
      </c>
      <c r="C17" s="66" t="s">
        <v>39</v>
      </c>
      <c r="D17" s="68">
        <v>98193</v>
      </c>
      <c r="E17" s="68">
        <v>6115</v>
      </c>
      <c r="F17" s="68">
        <v>5164</v>
      </c>
      <c r="G17" s="68">
        <v>1270</v>
      </c>
      <c r="H17" s="75">
        <v>0</v>
      </c>
      <c r="I17" s="76">
        <v>8</v>
      </c>
      <c r="J17" s="77">
        <f t="shared" si="0"/>
        <v>8</v>
      </c>
      <c r="K17" s="33"/>
      <c r="M17" s="33"/>
    </row>
    <row r="18" spans="1:13" ht="12.75" customHeight="1">
      <c r="A18" s="114"/>
      <c r="B18" s="69" t="s">
        <v>59</v>
      </c>
      <c r="C18" s="66" t="s">
        <v>39</v>
      </c>
      <c r="D18" s="90">
        <v>98193</v>
      </c>
      <c r="E18" s="68">
        <v>6115</v>
      </c>
      <c r="F18" s="68">
        <v>5169</v>
      </c>
      <c r="G18" s="67" t="s">
        <v>53</v>
      </c>
      <c r="H18" s="75">
        <v>0</v>
      </c>
      <c r="I18" s="76">
        <v>47</v>
      </c>
      <c r="J18" s="77">
        <f>H18+I18</f>
        <v>47</v>
      </c>
      <c r="M18" s="33"/>
    </row>
    <row r="19" spans="1:10" ht="12.75" customHeight="1">
      <c r="A19" s="113" t="s">
        <v>32</v>
      </c>
      <c r="B19" s="69" t="s">
        <v>70</v>
      </c>
      <c r="C19" s="66" t="s">
        <v>39</v>
      </c>
      <c r="D19" s="68">
        <v>13351</v>
      </c>
      <c r="E19" s="68"/>
      <c r="F19" s="68">
        <v>4116</v>
      </c>
      <c r="G19" s="67" t="s">
        <v>72</v>
      </c>
      <c r="H19" s="75">
        <v>0</v>
      </c>
      <c r="I19" s="76">
        <v>1388.6</v>
      </c>
      <c r="J19" s="77">
        <f t="shared" si="0"/>
        <v>1388.6</v>
      </c>
    </row>
    <row r="20" spans="1:10" ht="12.75" customHeight="1">
      <c r="A20" s="114"/>
      <c r="B20" s="69" t="s">
        <v>71</v>
      </c>
      <c r="C20" s="66" t="s">
        <v>39</v>
      </c>
      <c r="D20" s="68">
        <v>13351</v>
      </c>
      <c r="E20" s="68">
        <v>4350</v>
      </c>
      <c r="F20" s="68">
        <v>5336</v>
      </c>
      <c r="G20" s="67" t="s">
        <v>72</v>
      </c>
      <c r="H20" s="75">
        <v>0</v>
      </c>
      <c r="I20" s="76">
        <v>1388.6</v>
      </c>
      <c r="J20" s="77">
        <f t="shared" si="0"/>
        <v>1388.6</v>
      </c>
    </row>
    <row r="21" spans="1:10" ht="12.75" customHeight="1">
      <c r="A21" s="114"/>
      <c r="B21" s="69" t="s">
        <v>69</v>
      </c>
      <c r="C21" s="89" t="s">
        <v>39</v>
      </c>
      <c r="D21" s="68">
        <v>13351</v>
      </c>
      <c r="E21" s="68"/>
      <c r="F21" s="68">
        <v>4116</v>
      </c>
      <c r="G21" s="67" t="s">
        <v>73</v>
      </c>
      <c r="H21" s="75">
        <v>0</v>
      </c>
      <c r="I21" s="76">
        <v>213.19</v>
      </c>
      <c r="J21" s="77">
        <f t="shared" si="0"/>
        <v>213.19</v>
      </c>
    </row>
    <row r="22" spans="1:10" ht="12.75" customHeight="1">
      <c r="A22" s="114"/>
      <c r="B22" s="69" t="s">
        <v>71</v>
      </c>
      <c r="C22" s="66" t="s">
        <v>39</v>
      </c>
      <c r="D22" s="68">
        <v>13351</v>
      </c>
      <c r="E22" s="68">
        <v>4351</v>
      </c>
      <c r="F22" s="68">
        <v>5336</v>
      </c>
      <c r="G22" s="67" t="s">
        <v>73</v>
      </c>
      <c r="H22" s="75">
        <v>0</v>
      </c>
      <c r="I22" s="76">
        <v>213.19</v>
      </c>
      <c r="J22" s="77">
        <f t="shared" si="0"/>
        <v>213.19</v>
      </c>
    </row>
    <row r="23" spans="1:10" ht="12.75" customHeight="1">
      <c r="A23" s="114"/>
      <c r="B23" s="69" t="s">
        <v>70</v>
      </c>
      <c r="C23" s="66" t="s">
        <v>39</v>
      </c>
      <c r="D23" s="68">
        <v>13351</v>
      </c>
      <c r="E23" s="68"/>
      <c r="F23" s="68">
        <v>4116</v>
      </c>
      <c r="G23" s="67" t="s">
        <v>74</v>
      </c>
      <c r="H23" s="75">
        <v>0</v>
      </c>
      <c r="I23" s="76">
        <v>1594.31</v>
      </c>
      <c r="J23" s="77">
        <f t="shared" si="0"/>
        <v>1594.31</v>
      </c>
    </row>
    <row r="24" spans="1:10" ht="12.75" customHeight="1">
      <c r="A24" s="114"/>
      <c r="B24" s="69" t="s">
        <v>71</v>
      </c>
      <c r="C24" s="66" t="s">
        <v>39</v>
      </c>
      <c r="D24" s="68">
        <v>13351</v>
      </c>
      <c r="E24" s="68">
        <v>4350</v>
      </c>
      <c r="F24" s="68">
        <v>5336</v>
      </c>
      <c r="G24" s="67" t="s">
        <v>74</v>
      </c>
      <c r="H24" s="75">
        <v>0</v>
      </c>
      <c r="I24" s="76">
        <v>1594.31</v>
      </c>
      <c r="J24" s="77">
        <f t="shared" si="0"/>
        <v>1594.31</v>
      </c>
    </row>
    <row r="25" spans="1:10" ht="12.75" customHeight="1">
      <c r="A25" s="114"/>
      <c r="B25" s="69" t="s">
        <v>70</v>
      </c>
      <c r="C25" s="66" t="s">
        <v>39</v>
      </c>
      <c r="D25" s="68">
        <v>13351</v>
      </c>
      <c r="E25" s="68"/>
      <c r="F25" s="68">
        <v>4116</v>
      </c>
      <c r="G25" s="67" t="s">
        <v>75</v>
      </c>
      <c r="H25" s="75">
        <v>0</v>
      </c>
      <c r="I25" s="76">
        <v>107.53</v>
      </c>
      <c r="J25" s="77">
        <f t="shared" si="0"/>
        <v>107.53</v>
      </c>
    </row>
    <row r="26" spans="1:10" ht="12.75" customHeight="1">
      <c r="A26" s="114"/>
      <c r="B26" s="69" t="s">
        <v>71</v>
      </c>
      <c r="C26" s="66" t="s">
        <v>39</v>
      </c>
      <c r="D26" s="68">
        <v>13351</v>
      </c>
      <c r="E26" s="68">
        <v>4359</v>
      </c>
      <c r="F26" s="68">
        <v>5336</v>
      </c>
      <c r="G26" s="67" t="s">
        <v>75</v>
      </c>
      <c r="H26" s="75">
        <v>0</v>
      </c>
      <c r="I26" s="76">
        <v>107.53</v>
      </c>
      <c r="J26" s="77">
        <f t="shared" si="0"/>
        <v>107.53</v>
      </c>
    </row>
    <row r="27" spans="1:10" ht="12.75" customHeight="1">
      <c r="A27" s="114"/>
      <c r="B27" s="69" t="s">
        <v>70</v>
      </c>
      <c r="C27" s="66" t="s">
        <v>39</v>
      </c>
      <c r="D27" s="68">
        <v>13351</v>
      </c>
      <c r="E27" s="68"/>
      <c r="F27" s="68">
        <v>4116</v>
      </c>
      <c r="G27" s="67" t="s">
        <v>76</v>
      </c>
      <c r="H27" s="75">
        <v>0</v>
      </c>
      <c r="I27" s="76">
        <v>520.64</v>
      </c>
      <c r="J27" s="77">
        <f t="shared" si="0"/>
        <v>520.64</v>
      </c>
    </row>
    <row r="28" spans="1:10" ht="12.75" customHeight="1">
      <c r="A28" s="114"/>
      <c r="B28" s="69" t="s">
        <v>71</v>
      </c>
      <c r="C28" s="89" t="s">
        <v>39</v>
      </c>
      <c r="D28" s="68">
        <v>13351</v>
      </c>
      <c r="E28" s="68">
        <v>4357</v>
      </c>
      <c r="F28" s="68">
        <v>5336</v>
      </c>
      <c r="G28" s="67" t="s">
        <v>76</v>
      </c>
      <c r="H28" s="75">
        <v>0</v>
      </c>
      <c r="I28" s="76">
        <v>520.64</v>
      </c>
      <c r="J28" s="77">
        <f t="shared" si="0"/>
        <v>520.64</v>
      </c>
    </row>
    <row r="29" spans="1:10" ht="12.75" customHeight="1">
      <c r="A29" s="114"/>
      <c r="B29" s="69" t="s">
        <v>70</v>
      </c>
      <c r="C29" s="66" t="s">
        <v>39</v>
      </c>
      <c r="D29" s="68">
        <v>13351</v>
      </c>
      <c r="E29" s="68"/>
      <c r="F29" s="68">
        <v>4116</v>
      </c>
      <c r="G29" s="67" t="s">
        <v>77</v>
      </c>
      <c r="H29" s="75">
        <v>0</v>
      </c>
      <c r="I29" s="76">
        <v>173.55</v>
      </c>
      <c r="J29" s="77">
        <f t="shared" si="0"/>
        <v>173.55</v>
      </c>
    </row>
    <row r="30" spans="1:10" ht="12.75" customHeight="1">
      <c r="A30" s="115"/>
      <c r="B30" s="69" t="s">
        <v>71</v>
      </c>
      <c r="C30" s="66" t="s">
        <v>39</v>
      </c>
      <c r="D30" s="68">
        <v>13351</v>
      </c>
      <c r="E30" s="68">
        <v>4359</v>
      </c>
      <c r="F30" s="68">
        <v>5336</v>
      </c>
      <c r="G30" s="67" t="s">
        <v>77</v>
      </c>
      <c r="H30" s="75">
        <v>0</v>
      </c>
      <c r="I30" s="76">
        <v>173.55</v>
      </c>
      <c r="J30" s="77">
        <f t="shared" si="0"/>
        <v>173.55</v>
      </c>
    </row>
    <row r="31" spans="1:10" ht="12.75" customHeight="1">
      <c r="A31" s="113" t="s">
        <v>44</v>
      </c>
      <c r="B31" s="69" t="s">
        <v>91</v>
      </c>
      <c r="C31" s="66" t="s">
        <v>39</v>
      </c>
      <c r="D31" s="68">
        <v>22011</v>
      </c>
      <c r="E31" s="68"/>
      <c r="F31" s="68">
        <v>4122</v>
      </c>
      <c r="G31" s="67" t="s">
        <v>74</v>
      </c>
      <c r="H31" s="75">
        <v>0</v>
      </c>
      <c r="I31" s="76">
        <v>6.38</v>
      </c>
      <c r="J31" s="77">
        <f t="shared" si="0"/>
        <v>6.38</v>
      </c>
    </row>
    <row r="32" spans="1:10" ht="12.75" customHeight="1">
      <c r="A32" s="114"/>
      <c r="B32" s="69" t="s">
        <v>92</v>
      </c>
      <c r="C32" s="66" t="s">
        <v>39</v>
      </c>
      <c r="D32" s="68">
        <v>22011</v>
      </c>
      <c r="E32" s="68">
        <v>4350</v>
      </c>
      <c r="F32" s="68">
        <v>5336</v>
      </c>
      <c r="G32" s="67" t="s">
        <v>74</v>
      </c>
      <c r="H32" s="75">
        <v>0</v>
      </c>
      <c r="I32" s="76">
        <v>6.38</v>
      </c>
      <c r="J32" s="77">
        <f t="shared" si="0"/>
        <v>6.38</v>
      </c>
    </row>
    <row r="33" spans="1:10" ht="12.75" customHeight="1">
      <c r="A33" s="114"/>
      <c r="B33" s="69" t="s">
        <v>91</v>
      </c>
      <c r="C33" s="66" t="s">
        <v>39</v>
      </c>
      <c r="D33" s="68">
        <v>22011</v>
      </c>
      <c r="E33" s="68"/>
      <c r="F33" s="68">
        <v>4122</v>
      </c>
      <c r="G33" s="67" t="s">
        <v>75</v>
      </c>
      <c r="H33" s="75">
        <v>0</v>
      </c>
      <c r="I33" s="76">
        <v>1.8</v>
      </c>
      <c r="J33" s="77">
        <f t="shared" si="0"/>
        <v>1.8</v>
      </c>
    </row>
    <row r="34" spans="1:10" ht="12.75" customHeight="1">
      <c r="A34" s="114"/>
      <c r="B34" s="69" t="s">
        <v>92</v>
      </c>
      <c r="C34" s="66" t="s">
        <v>39</v>
      </c>
      <c r="D34" s="68">
        <v>22011</v>
      </c>
      <c r="E34" s="68">
        <v>4359</v>
      </c>
      <c r="F34" s="68">
        <v>5336</v>
      </c>
      <c r="G34" s="67" t="s">
        <v>75</v>
      </c>
      <c r="H34" s="75">
        <v>0</v>
      </c>
      <c r="I34" s="76">
        <v>1.8</v>
      </c>
      <c r="J34" s="77">
        <f t="shared" si="0"/>
        <v>1.8</v>
      </c>
    </row>
    <row r="35" spans="1:10" ht="12.75" customHeight="1">
      <c r="A35" s="114"/>
      <c r="B35" s="69" t="s">
        <v>91</v>
      </c>
      <c r="C35" s="89" t="s">
        <v>39</v>
      </c>
      <c r="D35" s="68">
        <v>22011</v>
      </c>
      <c r="E35" s="68"/>
      <c r="F35" s="68">
        <v>4122</v>
      </c>
      <c r="G35" s="67" t="s">
        <v>72</v>
      </c>
      <c r="H35" s="75">
        <v>0</v>
      </c>
      <c r="I35" s="76">
        <v>6.96</v>
      </c>
      <c r="J35" s="77">
        <f t="shared" si="0"/>
        <v>6.96</v>
      </c>
    </row>
    <row r="36" spans="1:10" ht="12.75" customHeight="1">
      <c r="A36" s="114"/>
      <c r="B36" s="69" t="s">
        <v>92</v>
      </c>
      <c r="C36" s="66" t="s">
        <v>39</v>
      </c>
      <c r="D36" s="68">
        <v>22011</v>
      </c>
      <c r="E36" s="68">
        <v>4350</v>
      </c>
      <c r="F36" s="68">
        <v>5336</v>
      </c>
      <c r="G36" s="67" t="s">
        <v>72</v>
      </c>
      <c r="H36" s="75">
        <v>0</v>
      </c>
      <c r="I36" s="76">
        <v>6.96</v>
      </c>
      <c r="J36" s="77">
        <f t="shared" si="0"/>
        <v>6.96</v>
      </c>
    </row>
    <row r="37" spans="1:10" ht="12.75" customHeight="1">
      <c r="A37" s="114"/>
      <c r="B37" s="69" t="s">
        <v>91</v>
      </c>
      <c r="C37" s="66" t="s">
        <v>39</v>
      </c>
      <c r="D37" s="68">
        <v>22011</v>
      </c>
      <c r="E37" s="68"/>
      <c r="F37" s="68">
        <v>4122</v>
      </c>
      <c r="G37" s="67" t="s">
        <v>77</v>
      </c>
      <c r="H37" s="75">
        <v>0</v>
      </c>
      <c r="I37" s="76">
        <v>0.9</v>
      </c>
      <c r="J37" s="77">
        <f t="shared" si="0"/>
        <v>0.9</v>
      </c>
    </row>
    <row r="38" spans="1:10" ht="12.75" customHeight="1">
      <c r="A38" s="114"/>
      <c r="B38" s="69" t="s">
        <v>92</v>
      </c>
      <c r="C38" s="66" t="s">
        <v>39</v>
      </c>
      <c r="D38" s="68">
        <v>22011</v>
      </c>
      <c r="E38" s="68">
        <v>4359</v>
      </c>
      <c r="F38" s="68">
        <v>5336</v>
      </c>
      <c r="G38" s="67" t="s">
        <v>77</v>
      </c>
      <c r="H38" s="75">
        <v>0</v>
      </c>
      <c r="I38" s="76">
        <v>0.9</v>
      </c>
      <c r="J38" s="77">
        <f t="shared" si="0"/>
        <v>0.9</v>
      </c>
    </row>
    <row r="39" spans="1:10" ht="12.75" customHeight="1">
      <c r="A39" s="114"/>
      <c r="B39" s="69" t="s">
        <v>91</v>
      </c>
      <c r="C39" s="66" t="s">
        <v>39</v>
      </c>
      <c r="D39" s="68">
        <v>22011</v>
      </c>
      <c r="E39" s="68"/>
      <c r="F39" s="68">
        <v>4122</v>
      </c>
      <c r="G39" s="67" t="s">
        <v>76</v>
      </c>
      <c r="H39" s="75">
        <v>0</v>
      </c>
      <c r="I39" s="76">
        <v>1.8</v>
      </c>
      <c r="J39" s="77">
        <f t="shared" si="0"/>
        <v>1.8</v>
      </c>
    </row>
    <row r="40" spans="1:10" ht="12.75" customHeight="1">
      <c r="A40" s="115"/>
      <c r="B40" s="69" t="s">
        <v>92</v>
      </c>
      <c r="C40" s="66" t="s">
        <v>39</v>
      </c>
      <c r="D40" s="68">
        <v>22011</v>
      </c>
      <c r="E40" s="68">
        <v>4357</v>
      </c>
      <c r="F40" s="68">
        <v>5336</v>
      </c>
      <c r="G40" s="67" t="s">
        <v>76</v>
      </c>
      <c r="H40" s="75">
        <v>0</v>
      </c>
      <c r="I40" s="76">
        <v>1.8</v>
      </c>
      <c r="J40" s="77">
        <f t="shared" si="0"/>
        <v>1.8</v>
      </c>
    </row>
    <row r="41" spans="1:10" ht="12.75" customHeight="1">
      <c r="A41" s="116" t="s">
        <v>45</v>
      </c>
      <c r="B41" s="12" t="s">
        <v>78</v>
      </c>
      <c r="C41" s="13"/>
      <c r="D41" s="14" t="s">
        <v>81</v>
      </c>
      <c r="E41" s="11"/>
      <c r="F41" s="11">
        <v>4122</v>
      </c>
      <c r="G41" s="14" t="s">
        <v>80</v>
      </c>
      <c r="H41" s="20">
        <v>18.5</v>
      </c>
      <c r="I41" s="16">
        <v>186.71</v>
      </c>
      <c r="J41" s="17">
        <f t="shared" si="0"/>
        <v>205.21</v>
      </c>
    </row>
    <row r="42" spans="1:10" ht="12.75" customHeight="1">
      <c r="A42" s="116"/>
      <c r="B42" s="12" t="s">
        <v>79</v>
      </c>
      <c r="C42" s="13"/>
      <c r="D42" s="14" t="s">
        <v>81</v>
      </c>
      <c r="E42" s="11">
        <v>3421</v>
      </c>
      <c r="F42" s="11">
        <v>5336</v>
      </c>
      <c r="G42" s="14" t="s">
        <v>80</v>
      </c>
      <c r="H42" s="20">
        <v>18.5</v>
      </c>
      <c r="I42" s="16">
        <v>186.71</v>
      </c>
      <c r="J42" s="17">
        <f t="shared" si="0"/>
        <v>205.21</v>
      </c>
    </row>
    <row r="43" spans="1:10" ht="12.75" customHeight="1">
      <c r="A43" s="98" t="s">
        <v>46</v>
      </c>
      <c r="B43" s="12" t="s">
        <v>147</v>
      </c>
      <c r="C43" s="13"/>
      <c r="D43" s="14" t="s">
        <v>87</v>
      </c>
      <c r="E43" s="11"/>
      <c r="F43" s="11">
        <v>4116</v>
      </c>
      <c r="G43" s="14" t="s">
        <v>86</v>
      </c>
      <c r="H43" s="20">
        <v>432</v>
      </c>
      <c r="I43" s="16">
        <v>-44</v>
      </c>
      <c r="J43" s="17">
        <f t="shared" si="0"/>
        <v>388</v>
      </c>
    </row>
    <row r="44" spans="1:12" ht="12.75" customHeight="1">
      <c r="A44" s="98" t="s">
        <v>89</v>
      </c>
      <c r="B44" s="12" t="s">
        <v>148</v>
      </c>
      <c r="C44" s="13"/>
      <c r="D44" s="14"/>
      <c r="E44" s="11">
        <v>6171</v>
      </c>
      <c r="F44" s="11">
        <v>2324</v>
      </c>
      <c r="G44" s="14"/>
      <c r="H44" s="20">
        <v>548.4</v>
      </c>
      <c r="I44" s="16">
        <v>1407.6</v>
      </c>
      <c r="J44" s="17">
        <f t="shared" si="0"/>
        <v>1956</v>
      </c>
      <c r="K44" s="112"/>
      <c r="L44" s="111"/>
    </row>
    <row r="45" spans="1:12" ht="12.75" customHeight="1">
      <c r="A45" s="113" t="s">
        <v>90</v>
      </c>
      <c r="B45" s="12" t="s">
        <v>144</v>
      </c>
      <c r="C45" s="13"/>
      <c r="D45" s="14"/>
      <c r="E45" s="11"/>
      <c r="F45" s="11">
        <v>4216</v>
      </c>
      <c r="G45" s="14" t="s">
        <v>136</v>
      </c>
      <c r="H45" s="20">
        <v>5300</v>
      </c>
      <c r="I45" s="16">
        <v>-5300</v>
      </c>
      <c r="J45" s="17">
        <f t="shared" si="0"/>
        <v>0</v>
      </c>
      <c r="L45" s="111"/>
    </row>
    <row r="46" spans="1:12" ht="12.75" customHeight="1">
      <c r="A46" s="114"/>
      <c r="B46" s="69" t="s">
        <v>139</v>
      </c>
      <c r="C46" s="66" t="s">
        <v>39</v>
      </c>
      <c r="D46" s="67" t="s">
        <v>137</v>
      </c>
      <c r="E46" s="68"/>
      <c r="F46" s="68">
        <v>4216</v>
      </c>
      <c r="G46" s="67" t="s">
        <v>136</v>
      </c>
      <c r="H46" s="75">
        <v>0</v>
      </c>
      <c r="I46" s="76">
        <v>4724.13</v>
      </c>
      <c r="J46" s="77">
        <f t="shared" si="0"/>
        <v>4724.13</v>
      </c>
      <c r="L46" s="111"/>
    </row>
    <row r="47" spans="1:10" ht="12.75" customHeight="1">
      <c r="A47" s="114"/>
      <c r="B47" s="69" t="s">
        <v>140</v>
      </c>
      <c r="C47" s="66" t="s">
        <v>39</v>
      </c>
      <c r="D47" s="67" t="s">
        <v>138</v>
      </c>
      <c r="E47" s="68"/>
      <c r="F47" s="68">
        <v>4216</v>
      </c>
      <c r="G47" s="67" t="s">
        <v>136</v>
      </c>
      <c r="H47" s="75">
        <v>0</v>
      </c>
      <c r="I47" s="76">
        <v>277.89</v>
      </c>
      <c r="J47" s="77">
        <f t="shared" si="0"/>
        <v>277.89</v>
      </c>
    </row>
    <row r="48" spans="1:10" ht="12.75" customHeight="1">
      <c r="A48" s="114"/>
      <c r="B48" s="12" t="s">
        <v>143</v>
      </c>
      <c r="C48" s="13"/>
      <c r="D48" s="14"/>
      <c r="E48" s="11">
        <v>2219</v>
      </c>
      <c r="F48" s="11">
        <v>6121</v>
      </c>
      <c r="G48" s="14" t="s">
        <v>136</v>
      </c>
      <c r="H48" s="20">
        <v>4800</v>
      </c>
      <c r="I48" s="16">
        <v>-4800</v>
      </c>
      <c r="J48" s="17">
        <f t="shared" si="0"/>
        <v>0</v>
      </c>
    </row>
    <row r="49" spans="1:10" ht="12.75" customHeight="1">
      <c r="A49" s="114"/>
      <c r="B49" s="69" t="s">
        <v>145</v>
      </c>
      <c r="C49" s="66" t="s">
        <v>39</v>
      </c>
      <c r="D49" s="67" t="s">
        <v>137</v>
      </c>
      <c r="E49" s="68">
        <v>2219</v>
      </c>
      <c r="F49" s="68">
        <v>6121</v>
      </c>
      <c r="G49" s="67" t="s">
        <v>136</v>
      </c>
      <c r="H49" s="75">
        <v>0</v>
      </c>
      <c r="I49" s="76">
        <v>4724.13</v>
      </c>
      <c r="J49" s="77">
        <f aca="true" t="shared" si="1" ref="J49:J50">H49+I49</f>
        <v>4724.13</v>
      </c>
    </row>
    <row r="50" spans="1:10" ht="12.75" customHeight="1">
      <c r="A50" s="115"/>
      <c r="B50" s="69" t="s">
        <v>146</v>
      </c>
      <c r="C50" s="66" t="s">
        <v>39</v>
      </c>
      <c r="D50" s="67" t="s">
        <v>138</v>
      </c>
      <c r="E50" s="68">
        <v>2219</v>
      </c>
      <c r="F50" s="68">
        <v>6121</v>
      </c>
      <c r="G50" s="67" t="s">
        <v>136</v>
      </c>
      <c r="H50" s="75">
        <v>0</v>
      </c>
      <c r="I50" s="76">
        <v>277.89</v>
      </c>
      <c r="J50" s="77">
        <f t="shared" si="1"/>
        <v>277.89</v>
      </c>
    </row>
    <row r="51" spans="1:10" ht="12.75" customHeight="1">
      <c r="A51" s="110" t="s">
        <v>141</v>
      </c>
      <c r="B51" s="12" t="s">
        <v>142</v>
      </c>
      <c r="C51" s="13"/>
      <c r="D51" s="14"/>
      <c r="E51" s="11">
        <v>3639</v>
      </c>
      <c r="F51" s="11">
        <v>5171</v>
      </c>
      <c r="G51" s="14" t="s">
        <v>88</v>
      </c>
      <c r="H51" s="20">
        <v>5190.57</v>
      </c>
      <c r="I51" s="16">
        <v>863.6</v>
      </c>
      <c r="J51" s="17">
        <f t="shared" si="0"/>
        <v>6054.17</v>
      </c>
    </row>
    <row r="52" spans="1:10" s="24" customFormat="1" ht="12.75" customHeight="1">
      <c r="A52" s="21"/>
      <c r="B52" s="22"/>
      <c r="C52" s="23"/>
      <c r="D52" s="23"/>
      <c r="E52" s="130" t="s">
        <v>15</v>
      </c>
      <c r="F52" s="130"/>
      <c r="G52" s="130"/>
      <c r="H52" s="19">
        <f>H5+H7+H9+H11+H13+H19+H21+H23+H25+H27+H29+H31+H33+H35+H37+H39+H41+H43+H44+H45+H46+H47</f>
        <v>6298.9</v>
      </c>
      <c r="I52" s="19">
        <f aca="true" t="shared" si="2" ref="I52:J52">I5+I7+I9+I11+I13+I19+I21+I23+I25+I27+I29+I31+I33+I35+I37+I39+I41+I43+I44+I45+I46+I47</f>
        <v>5478.050000000001</v>
      </c>
      <c r="J52" s="19">
        <f t="shared" si="2"/>
        <v>11776.95</v>
      </c>
    </row>
    <row r="53" spans="1:10" s="24" customFormat="1" ht="12.75" customHeight="1">
      <c r="A53" s="21"/>
      <c r="B53" s="25" t="s">
        <v>85</v>
      </c>
      <c r="C53" s="23"/>
      <c r="D53" s="23"/>
      <c r="E53" s="131" t="s">
        <v>16</v>
      </c>
      <c r="F53" s="131"/>
      <c r="G53" s="131"/>
      <c r="H53" s="19">
        <f>H6+H8+H10+H12+H14+H15+H16+H17+H18+H20+H22+H24+H26+H28+H30+H32+H34+H36+H38+H40+H42+H51</f>
        <v>5209.07</v>
      </c>
      <c r="I53" s="19">
        <f aca="true" t="shared" si="3" ref="I53:J53">I6+I8+I10+I12+I14+I15+I16+I17+I18+I20+I22+I24+I26+I28+I30+I32+I34+I36+I38+I40+I42+I51</f>
        <v>5276.030000000001</v>
      </c>
      <c r="J53" s="19">
        <f t="shared" si="3"/>
        <v>10485.1</v>
      </c>
    </row>
    <row r="54" spans="1:10" ht="12.75" customHeight="1">
      <c r="A54" s="21"/>
      <c r="B54" s="26"/>
      <c r="C54" s="23"/>
      <c r="D54" s="23"/>
      <c r="E54" s="129" t="s">
        <v>17</v>
      </c>
      <c r="F54" s="129"/>
      <c r="G54" s="129"/>
      <c r="H54" s="61">
        <f>H48+H49+H50</f>
        <v>4800</v>
      </c>
      <c r="I54" s="61">
        <f aca="true" t="shared" si="4" ref="I54:J54">I48+I49+I50</f>
        <v>202.0200000000001</v>
      </c>
      <c r="J54" s="61">
        <f t="shared" si="4"/>
        <v>5002.02</v>
      </c>
    </row>
    <row r="55" spans="1:12" ht="12.75" customHeight="1">
      <c r="A55" s="28"/>
      <c r="B55" s="29"/>
      <c r="C55" s="30"/>
      <c r="D55" s="30"/>
      <c r="E55" s="129" t="s">
        <v>18</v>
      </c>
      <c r="F55" s="129"/>
      <c r="G55" s="129"/>
      <c r="H55" s="31">
        <f>H52-H53-H54</f>
        <v>-3710.17</v>
      </c>
      <c r="I55" s="31">
        <f>I52-I53-I54</f>
        <v>3.410605131648481E-13</v>
      </c>
      <c r="J55" s="31">
        <f>J52-J53-J54</f>
        <v>-3710.17</v>
      </c>
      <c r="L55" s="24"/>
    </row>
    <row r="56" spans="1:10" ht="12.75" customHeight="1">
      <c r="A56" s="32" t="s">
        <v>19</v>
      </c>
      <c r="B56" s="33"/>
      <c r="C56" s="34"/>
      <c r="D56" s="34"/>
      <c r="E56" s="35"/>
      <c r="F56" s="33"/>
      <c r="G56" s="33"/>
      <c r="H56" s="36"/>
      <c r="I56" s="36"/>
      <c r="J56" s="64"/>
    </row>
    <row r="57" spans="1:10" ht="12.75" customHeight="1">
      <c r="A57" s="113" t="s">
        <v>13</v>
      </c>
      <c r="B57" s="62" t="s">
        <v>64</v>
      </c>
      <c r="C57" s="13"/>
      <c r="D57" s="14"/>
      <c r="E57" s="11">
        <v>3412</v>
      </c>
      <c r="F57" s="11">
        <v>5171</v>
      </c>
      <c r="G57" s="14" t="s">
        <v>60</v>
      </c>
      <c r="H57" s="20">
        <v>380</v>
      </c>
      <c r="I57" s="16">
        <v>-1</v>
      </c>
      <c r="J57" s="15">
        <f aca="true" t="shared" si="5" ref="J57:J65">H57+I57</f>
        <v>379</v>
      </c>
    </row>
    <row r="58" spans="1:10" ht="12.75" customHeight="1">
      <c r="A58" s="114"/>
      <c r="B58" s="62" t="s">
        <v>61</v>
      </c>
      <c r="C58" s="13"/>
      <c r="D58" s="14"/>
      <c r="E58" s="11">
        <v>3412</v>
      </c>
      <c r="F58" s="11">
        <v>5139</v>
      </c>
      <c r="G58" s="14" t="s">
        <v>60</v>
      </c>
      <c r="H58" s="15">
        <v>3</v>
      </c>
      <c r="I58" s="63">
        <v>1</v>
      </c>
      <c r="J58" s="15">
        <f t="shared" si="5"/>
        <v>4</v>
      </c>
    </row>
    <row r="59" spans="1:10" ht="12.75" customHeight="1">
      <c r="A59" s="114"/>
      <c r="B59" s="62" t="s">
        <v>65</v>
      </c>
      <c r="C59" s="13"/>
      <c r="D59" s="14"/>
      <c r="E59" s="11">
        <v>3429</v>
      </c>
      <c r="F59" s="11">
        <v>5171</v>
      </c>
      <c r="G59" s="14" t="s">
        <v>62</v>
      </c>
      <c r="H59" s="20">
        <v>900</v>
      </c>
      <c r="I59" s="63">
        <v>-0.5</v>
      </c>
      <c r="J59" s="15">
        <f t="shared" si="5"/>
        <v>899.5</v>
      </c>
    </row>
    <row r="60" spans="1:10" ht="12.75" customHeight="1">
      <c r="A60" s="114"/>
      <c r="B60" s="95" t="s">
        <v>63</v>
      </c>
      <c r="C60" s="66" t="s">
        <v>39</v>
      </c>
      <c r="D60" s="67"/>
      <c r="E60" s="68">
        <v>6402</v>
      </c>
      <c r="F60" s="68">
        <v>5902</v>
      </c>
      <c r="G60" s="67" t="s">
        <v>62</v>
      </c>
      <c r="H60" s="96">
        <v>0</v>
      </c>
      <c r="I60" s="76">
        <v>0.5</v>
      </c>
      <c r="J60" s="96">
        <f t="shared" si="5"/>
        <v>0.5</v>
      </c>
    </row>
    <row r="61" spans="1:10" ht="12.75" customHeight="1">
      <c r="A61" s="114"/>
      <c r="B61" s="62" t="s">
        <v>66</v>
      </c>
      <c r="C61" s="13"/>
      <c r="D61" s="14"/>
      <c r="E61" s="11">
        <v>3412</v>
      </c>
      <c r="F61" s="11">
        <v>5139</v>
      </c>
      <c r="G61" s="14" t="s">
        <v>68</v>
      </c>
      <c r="H61" s="20">
        <v>110</v>
      </c>
      <c r="I61" s="63">
        <v>-10</v>
      </c>
      <c r="J61" s="15">
        <f t="shared" si="5"/>
        <v>100</v>
      </c>
    </row>
    <row r="62" spans="1:10" ht="12.75" customHeight="1">
      <c r="A62" s="114"/>
      <c r="B62" s="62" t="s">
        <v>67</v>
      </c>
      <c r="C62" s="13"/>
      <c r="D62" s="14"/>
      <c r="E62" s="11">
        <v>3412</v>
      </c>
      <c r="F62" s="11">
        <v>5137</v>
      </c>
      <c r="G62" s="14" t="s">
        <v>68</v>
      </c>
      <c r="H62" s="15">
        <v>30</v>
      </c>
      <c r="I62" s="63">
        <v>10</v>
      </c>
      <c r="J62" s="15">
        <f t="shared" si="5"/>
        <v>40</v>
      </c>
    </row>
    <row r="63" spans="1:10" ht="12.75" customHeight="1">
      <c r="A63" s="113" t="s">
        <v>14</v>
      </c>
      <c r="B63" s="62" t="s">
        <v>82</v>
      </c>
      <c r="C63" s="13"/>
      <c r="D63" s="14"/>
      <c r="E63" s="11">
        <v>3314</v>
      </c>
      <c r="F63" s="11">
        <v>5169</v>
      </c>
      <c r="G63" s="14" t="s">
        <v>83</v>
      </c>
      <c r="H63" s="15">
        <v>56</v>
      </c>
      <c r="I63" s="63">
        <v>-6</v>
      </c>
      <c r="J63" s="15">
        <f t="shared" si="5"/>
        <v>50</v>
      </c>
    </row>
    <row r="64" spans="1:10" ht="12.75" customHeight="1">
      <c r="A64" s="115"/>
      <c r="B64" s="69" t="s">
        <v>84</v>
      </c>
      <c r="C64" s="66" t="s">
        <v>39</v>
      </c>
      <c r="D64" s="67"/>
      <c r="E64" s="68">
        <v>3314</v>
      </c>
      <c r="F64" s="68">
        <v>5168</v>
      </c>
      <c r="G64" s="67" t="s">
        <v>83</v>
      </c>
      <c r="H64" s="75">
        <v>0</v>
      </c>
      <c r="I64" s="97">
        <v>6</v>
      </c>
      <c r="J64" s="75">
        <f t="shared" si="5"/>
        <v>6</v>
      </c>
    </row>
    <row r="65" spans="1:10" ht="12.75" customHeight="1">
      <c r="A65" s="100" t="s">
        <v>32</v>
      </c>
      <c r="B65" s="78" t="s">
        <v>94</v>
      </c>
      <c r="C65" s="79"/>
      <c r="D65" s="74"/>
      <c r="E65" s="73">
        <v>3319</v>
      </c>
      <c r="F65" s="73">
        <v>5169</v>
      </c>
      <c r="G65" s="74"/>
      <c r="H65" s="15">
        <v>80</v>
      </c>
      <c r="I65" s="16">
        <v>-80</v>
      </c>
      <c r="J65" s="15">
        <f t="shared" si="5"/>
        <v>0</v>
      </c>
    </row>
    <row r="66" spans="1:10" ht="12.75" customHeight="1">
      <c r="A66" s="116" t="s">
        <v>44</v>
      </c>
      <c r="B66" s="62" t="s">
        <v>96</v>
      </c>
      <c r="C66" s="13"/>
      <c r="D66" s="14"/>
      <c r="E66" s="11">
        <v>5311</v>
      </c>
      <c r="F66" s="11">
        <v>5137</v>
      </c>
      <c r="G66" s="14" t="s">
        <v>95</v>
      </c>
      <c r="H66" s="15">
        <v>1076</v>
      </c>
      <c r="I66" s="63">
        <v>-33</v>
      </c>
      <c r="J66" s="15">
        <f aca="true" t="shared" si="6" ref="J66:J87">H66+I66</f>
        <v>1043</v>
      </c>
    </row>
    <row r="67" spans="1:10" ht="12.75" customHeight="1">
      <c r="A67" s="116"/>
      <c r="B67" s="62" t="s">
        <v>102</v>
      </c>
      <c r="C67" s="13"/>
      <c r="D67" s="14"/>
      <c r="E67" s="11">
        <v>3421</v>
      </c>
      <c r="F67" s="11">
        <v>5171</v>
      </c>
      <c r="G67" s="14" t="s">
        <v>99</v>
      </c>
      <c r="H67" s="15">
        <v>600</v>
      </c>
      <c r="I67" s="63">
        <v>-10</v>
      </c>
      <c r="J67" s="15">
        <f t="shared" si="6"/>
        <v>590</v>
      </c>
    </row>
    <row r="68" spans="1:10" ht="12.75" customHeight="1">
      <c r="A68" s="116"/>
      <c r="B68" s="62" t="s">
        <v>103</v>
      </c>
      <c r="C68" s="13"/>
      <c r="D68" s="14"/>
      <c r="E68" s="11">
        <v>3111</v>
      </c>
      <c r="F68" s="11">
        <v>5171</v>
      </c>
      <c r="G68" s="14" t="s">
        <v>100</v>
      </c>
      <c r="H68" s="15">
        <v>221</v>
      </c>
      <c r="I68" s="63">
        <v>3</v>
      </c>
      <c r="J68" s="15">
        <f t="shared" si="6"/>
        <v>224</v>
      </c>
    </row>
    <row r="69" spans="1:10" ht="12.75" customHeight="1">
      <c r="A69" s="116"/>
      <c r="B69" s="62" t="s">
        <v>104</v>
      </c>
      <c r="C69" s="13"/>
      <c r="D69" s="14"/>
      <c r="E69" s="11">
        <v>3113</v>
      </c>
      <c r="F69" s="11">
        <v>5171</v>
      </c>
      <c r="G69" s="14" t="s">
        <v>101</v>
      </c>
      <c r="H69" s="15">
        <v>481</v>
      </c>
      <c r="I69" s="63">
        <v>7</v>
      </c>
      <c r="J69" s="15">
        <f t="shared" si="6"/>
        <v>488</v>
      </c>
    </row>
    <row r="70" spans="1:10" ht="12.75" customHeight="1">
      <c r="A70" s="116"/>
      <c r="B70" s="62" t="s">
        <v>122</v>
      </c>
      <c r="C70" s="13"/>
      <c r="D70" s="14"/>
      <c r="E70" s="11">
        <v>2212</v>
      </c>
      <c r="F70" s="11">
        <v>5171</v>
      </c>
      <c r="G70" s="14" t="s">
        <v>121</v>
      </c>
      <c r="H70" s="20">
        <v>2300</v>
      </c>
      <c r="I70" s="16">
        <v>200</v>
      </c>
      <c r="J70" s="15">
        <f t="shared" si="6"/>
        <v>2500</v>
      </c>
    </row>
    <row r="71" spans="1:10" ht="12.75" customHeight="1">
      <c r="A71" s="113" t="s">
        <v>45</v>
      </c>
      <c r="B71" s="62" t="s">
        <v>131</v>
      </c>
      <c r="C71" s="13"/>
      <c r="D71" s="14"/>
      <c r="E71" s="11">
        <v>4359</v>
      </c>
      <c r="F71" s="11">
        <v>5901</v>
      </c>
      <c r="G71" s="14" t="s">
        <v>133</v>
      </c>
      <c r="H71" s="15">
        <v>42.37</v>
      </c>
      <c r="I71" s="16">
        <v>-42</v>
      </c>
      <c r="J71" s="15">
        <f t="shared" si="6"/>
        <v>0.36999999999999744</v>
      </c>
    </row>
    <row r="72" spans="1:10" ht="12.75" customHeight="1">
      <c r="A72" s="114"/>
      <c r="B72" s="62" t="s">
        <v>132</v>
      </c>
      <c r="C72" s="13"/>
      <c r="D72" s="14"/>
      <c r="E72" s="11">
        <v>4399</v>
      </c>
      <c r="F72" s="11">
        <v>5901</v>
      </c>
      <c r="G72" s="14" t="s">
        <v>134</v>
      </c>
      <c r="H72" s="15">
        <v>53.56</v>
      </c>
      <c r="I72" s="16">
        <v>-53</v>
      </c>
      <c r="J72" s="15">
        <f t="shared" si="6"/>
        <v>0.5600000000000023</v>
      </c>
    </row>
    <row r="73" spans="1:10" ht="12.75" customHeight="1">
      <c r="A73" s="114"/>
      <c r="B73" s="62" t="s">
        <v>126</v>
      </c>
      <c r="C73" s="13"/>
      <c r="D73" s="14" t="s">
        <v>128</v>
      </c>
      <c r="E73" s="11">
        <v>3612</v>
      </c>
      <c r="F73" s="11">
        <v>5171</v>
      </c>
      <c r="G73" s="14" t="s">
        <v>127</v>
      </c>
      <c r="H73" s="15">
        <v>595</v>
      </c>
      <c r="I73" s="16">
        <v>60</v>
      </c>
      <c r="J73" s="15">
        <f t="shared" si="6"/>
        <v>655</v>
      </c>
    </row>
    <row r="74" spans="1:10" ht="12.75" customHeight="1">
      <c r="A74" s="114"/>
      <c r="B74" s="62" t="s">
        <v>129</v>
      </c>
      <c r="C74" s="13"/>
      <c r="D74" s="14" t="s">
        <v>128</v>
      </c>
      <c r="E74" s="11">
        <v>4359</v>
      </c>
      <c r="F74" s="11">
        <v>5154</v>
      </c>
      <c r="G74" s="14" t="s">
        <v>127</v>
      </c>
      <c r="H74" s="15">
        <v>20</v>
      </c>
      <c r="I74" s="16">
        <v>10</v>
      </c>
      <c r="J74" s="15">
        <f t="shared" si="6"/>
        <v>30</v>
      </c>
    </row>
    <row r="75" spans="1:10" ht="12.75" customHeight="1">
      <c r="A75" s="114"/>
      <c r="B75" s="62" t="s">
        <v>130</v>
      </c>
      <c r="C75" s="13"/>
      <c r="D75" s="14" t="s">
        <v>128</v>
      </c>
      <c r="E75" s="11">
        <v>4359</v>
      </c>
      <c r="F75" s="11">
        <v>5137</v>
      </c>
      <c r="G75" s="14" t="s">
        <v>127</v>
      </c>
      <c r="H75" s="15">
        <v>50</v>
      </c>
      <c r="I75" s="16">
        <v>25</v>
      </c>
      <c r="J75" s="15">
        <f t="shared" si="6"/>
        <v>75</v>
      </c>
    </row>
    <row r="76" spans="1:10" ht="12.75" customHeight="1">
      <c r="A76" s="114"/>
      <c r="B76" s="62" t="s">
        <v>150</v>
      </c>
      <c r="C76" s="13"/>
      <c r="D76" s="14" t="s">
        <v>128</v>
      </c>
      <c r="E76" s="11">
        <v>4359</v>
      </c>
      <c r="F76" s="11">
        <v>5137</v>
      </c>
      <c r="G76" s="14" t="s">
        <v>133</v>
      </c>
      <c r="H76" s="15">
        <v>58</v>
      </c>
      <c r="I76" s="16">
        <v>-58</v>
      </c>
      <c r="J76" s="15">
        <f t="shared" si="6"/>
        <v>0</v>
      </c>
    </row>
    <row r="77" spans="1:10" ht="12.75" customHeight="1">
      <c r="A77" s="114"/>
      <c r="B77" s="95" t="s">
        <v>150</v>
      </c>
      <c r="C77" s="66" t="s">
        <v>39</v>
      </c>
      <c r="D77" s="67" t="s">
        <v>135</v>
      </c>
      <c r="E77" s="68">
        <v>4359</v>
      </c>
      <c r="F77" s="68">
        <v>5137</v>
      </c>
      <c r="G77" s="67" t="s">
        <v>133</v>
      </c>
      <c r="H77" s="96">
        <v>0</v>
      </c>
      <c r="I77" s="76">
        <v>33</v>
      </c>
      <c r="J77" s="96">
        <f t="shared" si="6"/>
        <v>33</v>
      </c>
    </row>
    <row r="78" spans="1:10" ht="12.75" customHeight="1">
      <c r="A78" s="114"/>
      <c r="B78" s="95" t="s">
        <v>150</v>
      </c>
      <c r="C78" s="66" t="s">
        <v>39</v>
      </c>
      <c r="D78" s="67"/>
      <c r="E78" s="68">
        <v>4359</v>
      </c>
      <c r="F78" s="68">
        <v>5137</v>
      </c>
      <c r="G78" s="67" t="s">
        <v>133</v>
      </c>
      <c r="H78" s="96">
        <v>0</v>
      </c>
      <c r="I78" s="76">
        <v>20</v>
      </c>
      <c r="J78" s="96">
        <f t="shared" si="6"/>
        <v>20</v>
      </c>
    </row>
    <row r="79" spans="1:10" ht="12.75" customHeight="1">
      <c r="A79" s="114"/>
      <c r="B79" s="62" t="s">
        <v>150</v>
      </c>
      <c r="C79" s="13"/>
      <c r="D79" s="14" t="s">
        <v>128</v>
      </c>
      <c r="E79" s="11">
        <v>4359</v>
      </c>
      <c r="F79" s="11">
        <v>5172</v>
      </c>
      <c r="G79" s="14" t="s">
        <v>133</v>
      </c>
      <c r="H79" s="15">
        <v>14</v>
      </c>
      <c r="I79" s="16">
        <v>-5</v>
      </c>
      <c r="J79" s="15">
        <f t="shared" si="6"/>
        <v>9</v>
      </c>
    </row>
    <row r="80" spans="1:10" ht="12.75" customHeight="1">
      <c r="A80" s="114"/>
      <c r="B80" s="95" t="s">
        <v>150</v>
      </c>
      <c r="C80" s="66" t="s">
        <v>39</v>
      </c>
      <c r="D80" s="67" t="s">
        <v>135</v>
      </c>
      <c r="E80" s="68">
        <v>4359</v>
      </c>
      <c r="F80" s="68">
        <v>5172</v>
      </c>
      <c r="G80" s="67" t="s">
        <v>133</v>
      </c>
      <c r="H80" s="96">
        <v>0</v>
      </c>
      <c r="I80" s="76">
        <v>10</v>
      </c>
      <c r="J80" s="96">
        <f t="shared" si="6"/>
        <v>10</v>
      </c>
    </row>
    <row r="81" spans="1:10" ht="12.75" customHeight="1">
      <c r="A81" s="114"/>
      <c r="B81" s="62" t="s">
        <v>150</v>
      </c>
      <c r="C81" s="13"/>
      <c r="D81" s="14" t="s">
        <v>128</v>
      </c>
      <c r="E81" s="11">
        <v>4359</v>
      </c>
      <c r="F81" s="11">
        <v>5163</v>
      </c>
      <c r="G81" s="14" t="s">
        <v>133</v>
      </c>
      <c r="H81" s="15">
        <v>1</v>
      </c>
      <c r="I81" s="16">
        <v>-1</v>
      </c>
      <c r="J81" s="15">
        <f t="shared" si="6"/>
        <v>0</v>
      </c>
    </row>
    <row r="82" spans="1:10" ht="12.75" customHeight="1">
      <c r="A82" s="114"/>
      <c r="B82" s="95" t="s">
        <v>150</v>
      </c>
      <c r="C82" s="66" t="s">
        <v>39</v>
      </c>
      <c r="D82" s="67" t="s">
        <v>135</v>
      </c>
      <c r="E82" s="68">
        <v>4359</v>
      </c>
      <c r="F82" s="68">
        <v>5163</v>
      </c>
      <c r="G82" s="67" t="s">
        <v>133</v>
      </c>
      <c r="H82" s="96">
        <v>0</v>
      </c>
      <c r="I82" s="76">
        <v>1</v>
      </c>
      <c r="J82" s="96">
        <f t="shared" si="6"/>
        <v>1</v>
      </c>
    </row>
    <row r="83" spans="1:10" ht="12.75" customHeight="1">
      <c r="A83" s="114"/>
      <c r="B83" s="62" t="s">
        <v>150</v>
      </c>
      <c r="C83" s="13"/>
      <c r="D83" s="14" t="s">
        <v>128</v>
      </c>
      <c r="E83" s="11">
        <v>4359</v>
      </c>
      <c r="F83" s="11">
        <v>5167</v>
      </c>
      <c r="G83" s="14" t="s">
        <v>133</v>
      </c>
      <c r="H83" s="15">
        <v>29</v>
      </c>
      <c r="I83" s="16">
        <v>-29</v>
      </c>
      <c r="J83" s="15">
        <f t="shared" si="6"/>
        <v>0</v>
      </c>
    </row>
    <row r="84" spans="1:10" ht="12.75" customHeight="1">
      <c r="A84" s="114"/>
      <c r="B84" s="95" t="s">
        <v>150</v>
      </c>
      <c r="C84" s="66" t="s">
        <v>39</v>
      </c>
      <c r="D84" s="67" t="s">
        <v>135</v>
      </c>
      <c r="E84" s="68">
        <v>4359</v>
      </c>
      <c r="F84" s="68">
        <v>5167</v>
      </c>
      <c r="G84" s="67" t="s">
        <v>133</v>
      </c>
      <c r="H84" s="96">
        <v>0</v>
      </c>
      <c r="I84" s="76">
        <v>29</v>
      </c>
      <c r="J84" s="96">
        <f t="shared" si="6"/>
        <v>29</v>
      </c>
    </row>
    <row r="85" spans="1:10" ht="12.75" customHeight="1">
      <c r="A85" s="114"/>
      <c r="B85" s="62" t="s">
        <v>150</v>
      </c>
      <c r="C85" s="13"/>
      <c r="D85" s="14" t="s">
        <v>135</v>
      </c>
      <c r="E85" s="11">
        <v>4359</v>
      </c>
      <c r="F85" s="11">
        <v>5031</v>
      </c>
      <c r="G85" s="14" t="s">
        <v>133</v>
      </c>
      <c r="H85" s="15">
        <v>29</v>
      </c>
      <c r="I85" s="16">
        <v>-5</v>
      </c>
      <c r="J85" s="15">
        <f t="shared" si="6"/>
        <v>24</v>
      </c>
    </row>
    <row r="86" spans="1:10" ht="12.75" customHeight="1">
      <c r="A86" s="114"/>
      <c r="B86" s="62" t="s">
        <v>150</v>
      </c>
      <c r="C86" s="13"/>
      <c r="D86" s="14" t="s">
        <v>135</v>
      </c>
      <c r="E86" s="11">
        <v>4359</v>
      </c>
      <c r="F86" s="11">
        <v>5032</v>
      </c>
      <c r="G86" s="14" t="s">
        <v>133</v>
      </c>
      <c r="H86" s="15">
        <v>13</v>
      </c>
      <c r="I86" s="16">
        <v>-4</v>
      </c>
      <c r="J86" s="15">
        <f t="shared" si="6"/>
        <v>9</v>
      </c>
    </row>
    <row r="87" spans="1:10" ht="12.75" customHeight="1">
      <c r="A87" s="115"/>
      <c r="B87" s="62" t="s">
        <v>150</v>
      </c>
      <c r="C87" s="13"/>
      <c r="D87" s="14" t="s">
        <v>135</v>
      </c>
      <c r="E87" s="11">
        <v>4359</v>
      </c>
      <c r="F87" s="11">
        <v>5011</v>
      </c>
      <c r="G87" s="14" t="s">
        <v>133</v>
      </c>
      <c r="H87" s="15">
        <v>86</v>
      </c>
      <c r="I87" s="16">
        <v>9</v>
      </c>
      <c r="J87" s="15">
        <f t="shared" si="6"/>
        <v>95</v>
      </c>
    </row>
    <row r="88" spans="1:10" ht="12.75" customHeight="1">
      <c r="A88" s="33"/>
      <c r="B88" s="40"/>
      <c r="C88" s="59"/>
      <c r="D88" s="59"/>
      <c r="E88" s="124" t="s">
        <v>20</v>
      </c>
      <c r="F88" s="125"/>
      <c r="G88" s="126"/>
      <c r="H88" s="60">
        <f>SUM(H57:H87)</f>
        <v>7227.93</v>
      </c>
      <c r="I88" s="60">
        <f>SUM(I57:I87)</f>
        <v>87</v>
      </c>
      <c r="J88" s="60">
        <f>SUM(J57:J87)</f>
        <v>7314.93</v>
      </c>
    </row>
    <row r="89" spans="1:10" ht="12.75" customHeight="1">
      <c r="A89" s="65" t="s">
        <v>21</v>
      </c>
      <c r="B89" s="33"/>
      <c r="C89" s="34"/>
      <c r="D89" s="34"/>
      <c r="E89" s="70"/>
      <c r="F89" s="40"/>
      <c r="G89" s="40"/>
      <c r="H89" s="71"/>
      <c r="I89" s="83"/>
      <c r="J89" s="72"/>
    </row>
    <row r="90" spans="1:10" ht="12.75" customHeight="1">
      <c r="A90" s="99" t="s">
        <v>13</v>
      </c>
      <c r="B90" s="101" t="s">
        <v>93</v>
      </c>
      <c r="C90" s="66" t="s">
        <v>39</v>
      </c>
      <c r="D90" s="66"/>
      <c r="E90" s="87">
        <v>3319</v>
      </c>
      <c r="F90" s="87">
        <v>6127</v>
      </c>
      <c r="G90" s="87">
        <v>2155</v>
      </c>
      <c r="H90" s="77">
        <v>0</v>
      </c>
      <c r="I90" s="102">
        <v>80</v>
      </c>
      <c r="J90" s="77">
        <f aca="true" t="shared" si="7" ref="J90:J103">H90+I90</f>
        <v>80</v>
      </c>
    </row>
    <row r="91" spans="1:10" ht="12.75" customHeight="1">
      <c r="A91" s="113" t="s">
        <v>14</v>
      </c>
      <c r="B91" s="80" t="s">
        <v>97</v>
      </c>
      <c r="C91" s="13"/>
      <c r="D91" s="13"/>
      <c r="E91" s="85">
        <v>6171</v>
      </c>
      <c r="F91" s="85">
        <v>6121</v>
      </c>
      <c r="G91" s="85">
        <v>9329</v>
      </c>
      <c r="H91" s="17">
        <v>1129</v>
      </c>
      <c r="I91" s="82">
        <v>-10</v>
      </c>
      <c r="J91" s="17">
        <f t="shared" si="7"/>
        <v>1119</v>
      </c>
    </row>
    <row r="92" spans="1:10" ht="12.75" customHeight="1">
      <c r="A92" s="114"/>
      <c r="B92" s="80" t="s">
        <v>98</v>
      </c>
      <c r="C92" s="13"/>
      <c r="D92" s="13"/>
      <c r="E92" s="85">
        <v>5311</v>
      </c>
      <c r="F92" s="85">
        <v>6121</v>
      </c>
      <c r="G92" s="85">
        <v>9319</v>
      </c>
      <c r="H92" s="17">
        <v>1029.5</v>
      </c>
      <c r="I92" s="82">
        <v>43</v>
      </c>
      <c r="J92" s="17">
        <f t="shared" si="7"/>
        <v>1072.5</v>
      </c>
    </row>
    <row r="93" spans="1:10" ht="12.75" customHeight="1">
      <c r="A93" s="114"/>
      <c r="B93" s="80" t="s">
        <v>105</v>
      </c>
      <c r="C93" s="13"/>
      <c r="D93" s="13"/>
      <c r="E93" s="85">
        <v>3632</v>
      </c>
      <c r="F93" s="85">
        <v>6121</v>
      </c>
      <c r="G93" s="85">
        <v>9306</v>
      </c>
      <c r="H93" s="17">
        <v>1660</v>
      </c>
      <c r="I93" s="82">
        <v>-306</v>
      </c>
      <c r="J93" s="17">
        <f t="shared" si="7"/>
        <v>1354</v>
      </c>
    </row>
    <row r="94" spans="1:10" ht="12.75" customHeight="1">
      <c r="A94" s="114"/>
      <c r="B94" s="80" t="s">
        <v>106</v>
      </c>
      <c r="C94" s="13"/>
      <c r="D94" s="13"/>
      <c r="E94" s="85">
        <v>3632</v>
      </c>
      <c r="F94" s="85">
        <v>6121</v>
      </c>
      <c r="G94" s="85">
        <v>9322</v>
      </c>
      <c r="H94" s="17">
        <v>2200</v>
      </c>
      <c r="I94" s="82">
        <v>306</v>
      </c>
      <c r="J94" s="17">
        <f t="shared" si="7"/>
        <v>2506</v>
      </c>
    </row>
    <row r="95" spans="1:10" ht="12.75" customHeight="1">
      <c r="A95" s="114"/>
      <c r="B95" s="80" t="s">
        <v>107</v>
      </c>
      <c r="C95" s="13"/>
      <c r="D95" s="13"/>
      <c r="E95" s="85">
        <v>3113</v>
      </c>
      <c r="F95" s="85">
        <v>6121</v>
      </c>
      <c r="G95" s="85">
        <v>2295</v>
      </c>
      <c r="H95" s="17">
        <v>175.5</v>
      </c>
      <c r="I95" s="82">
        <v>-117</v>
      </c>
      <c r="J95" s="17">
        <f t="shared" si="7"/>
        <v>58.5</v>
      </c>
    </row>
    <row r="96" spans="1:10" ht="12.75" customHeight="1">
      <c r="A96" s="114"/>
      <c r="B96" s="101" t="s">
        <v>108</v>
      </c>
      <c r="C96" s="66" t="s">
        <v>39</v>
      </c>
      <c r="D96" s="66"/>
      <c r="E96" s="87">
        <v>3113</v>
      </c>
      <c r="F96" s="87">
        <v>6121</v>
      </c>
      <c r="G96" s="87">
        <v>2300</v>
      </c>
      <c r="H96" s="107">
        <v>0</v>
      </c>
      <c r="I96" s="102">
        <v>58.5</v>
      </c>
      <c r="J96" s="77">
        <f t="shared" si="7"/>
        <v>58.5</v>
      </c>
    </row>
    <row r="97" spans="1:10" ht="12.75" customHeight="1">
      <c r="A97" s="114"/>
      <c r="B97" s="108" t="s">
        <v>109</v>
      </c>
      <c r="C97" s="66" t="s">
        <v>39</v>
      </c>
      <c r="D97" s="66"/>
      <c r="E97" s="68">
        <v>3113</v>
      </c>
      <c r="F97" s="109">
        <v>6121</v>
      </c>
      <c r="G97" s="109">
        <v>2301</v>
      </c>
      <c r="H97" s="77">
        <v>0</v>
      </c>
      <c r="I97" s="102">
        <v>58.5</v>
      </c>
      <c r="J97" s="77">
        <f t="shared" si="7"/>
        <v>58.5</v>
      </c>
    </row>
    <row r="98" spans="1:10" ht="12.75" customHeight="1">
      <c r="A98" s="114"/>
      <c r="B98" s="81" t="s">
        <v>111</v>
      </c>
      <c r="C98" s="13"/>
      <c r="D98" s="13"/>
      <c r="E98" s="85">
        <v>2219</v>
      </c>
      <c r="F98" s="85">
        <v>6121</v>
      </c>
      <c r="G98" s="86" t="s">
        <v>110</v>
      </c>
      <c r="H98" s="84">
        <v>3100</v>
      </c>
      <c r="I98" s="82">
        <v>-85</v>
      </c>
      <c r="J98" s="17">
        <f t="shared" si="7"/>
        <v>3015</v>
      </c>
    </row>
    <row r="99" spans="1:10" ht="12.75" customHeight="1">
      <c r="A99" s="114"/>
      <c r="B99" s="103" t="s">
        <v>114</v>
      </c>
      <c r="C99" s="13"/>
      <c r="D99" s="13"/>
      <c r="E99" s="11">
        <v>6171</v>
      </c>
      <c r="F99" s="11">
        <v>6121</v>
      </c>
      <c r="G99" s="14" t="s">
        <v>112</v>
      </c>
      <c r="H99" s="17">
        <v>590</v>
      </c>
      <c r="I99" s="82">
        <v>80</v>
      </c>
      <c r="J99" s="17">
        <f t="shared" si="7"/>
        <v>670</v>
      </c>
    </row>
    <row r="100" spans="1:10" ht="12.75" customHeight="1">
      <c r="A100" s="114"/>
      <c r="B100" s="88" t="s">
        <v>115</v>
      </c>
      <c r="C100" s="13"/>
      <c r="D100" s="13"/>
      <c r="E100" s="85">
        <v>2212</v>
      </c>
      <c r="F100" s="85">
        <v>6121</v>
      </c>
      <c r="G100" s="86" t="s">
        <v>113</v>
      </c>
      <c r="H100" s="84">
        <v>268</v>
      </c>
      <c r="I100" s="82">
        <v>5</v>
      </c>
      <c r="J100" s="20">
        <f t="shared" si="7"/>
        <v>273</v>
      </c>
    </row>
    <row r="101" spans="1:10" ht="12.75" customHeight="1">
      <c r="A101" s="114"/>
      <c r="B101" s="105" t="s">
        <v>123</v>
      </c>
      <c r="C101" s="13"/>
      <c r="D101" s="13"/>
      <c r="E101" s="85">
        <v>4350</v>
      </c>
      <c r="F101" s="85">
        <v>6121</v>
      </c>
      <c r="G101" s="86" t="s">
        <v>116</v>
      </c>
      <c r="H101" s="17">
        <v>9639</v>
      </c>
      <c r="I101" s="82">
        <v>-2</v>
      </c>
      <c r="J101" s="17">
        <f t="shared" si="7"/>
        <v>9637</v>
      </c>
    </row>
    <row r="102" spans="1:10" ht="12.75" customHeight="1">
      <c r="A102" s="114"/>
      <c r="B102" s="81" t="s">
        <v>118</v>
      </c>
      <c r="C102" s="13"/>
      <c r="D102" s="13"/>
      <c r="E102" s="85">
        <v>4350</v>
      </c>
      <c r="F102" s="85">
        <v>6121</v>
      </c>
      <c r="G102" s="86" t="s">
        <v>117</v>
      </c>
      <c r="H102" s="17">
        <v>903</v>
      </c>
      <c r="I102" s="82">
        <v>2</v>
      </c>
      <c r="J102" s="17">
        <f t="shared" si="7"/>
        <v>905</v>
      </c>
    </row>
    <row r="103" spans="1:10" ht="12.75" customHeight="1">
      <c r="A103" s="115"/>
      <c r="B103" s="104" t="s">
        <v>119</v>
      </c>
      <c r="C103" s="13"/>
      <c r="D103" s="13"/>
      <c r="E103" s="85">
        <v>2212</v>
      </c>
      <c r="F103" s="85">
        <v>6121</v>
      </c>
      <c r="G103" s="86" t="s">
        <v>120</v>
      </c>
      <c r="H103" s="17">
        <v>1750</v>
      </c>
      <c r="I103" s="82">
        <v>-200</v>
      </c>
      <c r="J103" s="17">
        <f t="shared" si="7"/>
        <v>1550</v>
      </c>
    </row>
    <row r="104" spans="1:10" ht="12.75" customHeight="1">
      <c r="A104" s="30"/>
      <c r="B104" s="40"/>
      <c r="C104" s="59"/>
      <c r="D104" s="59"/>
      <c r="E104" s="123" t="s">
        <v>22</v>
      </c>
      <c r="F104" s="123"/>
      <c r="G104" s="123"/>
      <c r="H104" s="106">
        <f>SUM(H90:H103)</f>
        <v>22444</v>
      </c>
      <c r="I104" s="106">
        <f>SUM(I90:I103)</f>
        <v>-87</v>
      </c>
      <c r="J104" s="106">
        <f>SUM(J90:J103)</f>
        <v>22357</v>
      </c>
    </row>
    <row r="105" spans="1:10" ht="12.75" customHeight="1">
      <c r="A105" s="30"/>
      <c r="B105" s="29"/>
      <c r="C105" s="30"/>
      <c r="D105" s="30"/>
      <c r="E105" s="41"/>
      <c r="F105" s="41"/>
      <c r="G105" s="42"/>
      <c r="H105" s="57"/>
      <c r="I105" s="58"/>
      <c r="J105" s="27"/>
    </row>
    <row r="106" spans="2:10" ht="12.75" customHeight="1">
      <c r="B106" s="43" t="s">
        <v>31</v>
      </c>
      <c r="C106" s="34"/>
      <c r="D106" s="34"/>
      <c r="E106" s="120" t="s">
        <v>15</v>
      </c>
      <c r="F106" s="121"/>
      <c r="G106" s="121"/>
      <c r="H106" s="122"/>
      <c r="I106" s="39">
        <f>I52</f>
        <v>5478.050000000001</v>
      </c>
      <c r="J106" s="39"/>
    </row>
    <row r="107" spans="2:10" ht="12.75" customHeight="1">
      <c r="B107" s="33"/>
      <c r="C107" s="34"/>
      <c r="D107" s="34"/>
      <c r="E107" s="120" t="s">
        <v>23</v>
      </c>
      <c r="F107" s="121"/>
      <c r="G107" s="121"/>
      <c r="H107" s="122"/>
      <c r="I107" s="39">
        <f>I88+I53</f>
        <v>5363.030000000001</v>
      </c>
      <c r="J107" s="18"/>
    </row>
    <row r="108" spans="2:10" ht="12.75" customHeight="1">
      <c r="B108" s="33"/>
      <c r="C108" s="34"/>
      <c r="D108" s="34"/>
      <c r="E108" s="120" t="s">
        <v>24</v>
      </c>
      <c r="F108" s="121"/>
      <c r="G108" s="121"/>
      <c r="H108" s="122"/>
      <c r="I108" s="39">
        <f>I104+I54</f>
        <v>115.0200000000001</v>
      </c>
      <c r="J108" s="38"/>
    </row>
    <row r="109" spans="2:10" ht="12.75" customHeight="1">
      <c r="B109" s="33"/>
      <c r="C109" s="34"/>
      <c r="D109" s="34"/>
      <c r="E109" s="120" t="s">
        <v>25</v>
      </c>
      <c r="F109" s="121"/>
      <c r="G109" s="121"/>
      <c r="H109" s="122"/>
      <c r="I109" s="39">
        <f>I107+I108</f>
        <v>5478.050000000001</v>
      </c>
      <c r="J109" s="38"/>
    </row>
    <row r="110" spans="2:10" ht="12.75" customHeight="1">
      <c r="B110" s="33"/>
      <c r="C110" s="34"/>
      <c r="D110" s="34"/>
      <c r="E110" s="117" t="s">
        <v>26</v>
      </c>
      <c r="F110" s="118"/>
      <c r="G110" s="118"/>
      <c r="H110" s="119"/>
      <c r="I110" s="39">
        <f>I106-I109</f>
        <v>0</v>
      </c>
      <c r="J110" s="38"/>
    </row>
    <row r="111" spans="2:10" ht="12.75" customHeight="1">
      <c r="B111" s="33"/>
      <c r="C111" s="34"/>
      <c r="D111" s="34"/>
      <c r="E111" s="117" t="s">
        <v>27</v>
      </c>
      <c r="F111" s="118"/>
      <c r="G111" s="118"/>
      <c r="H111" s="119"/>
      <c r="I111" s="39">
        <v>0</v>
      </c>
      <c r="J111" s="38"/>
    </row>
    <row r="112" spans="5:10" ht="12.75" customHeight="1">
      <c r="E112" s="51" t="s">
        <v>28</v>
      </c>
      <c r="G112" s="33"/>
      <c r="H112" s="52">
        <v>44027</v>
      </c>
      <c r="J112" s="52">
        <v>44062</v>
      </c>
    </row>
    <row r="113" spans="2:10" ht="12.75" customHeight="1">
      <c r="B113" s="43" t="s">
        <v>52</v>
      </c>
      <c r="C113" s="34"/>
      <c r="D113" s="34"/>
      <c r="E113" s="53" t="s">
        <v>29</v>
      </c>
      <c r="F113" s="44"/>
      <c r="G113" s="45"/>
      <c r="H113" s="54">
        <v>522226.85</v>
      </c>
      <c r="I113" s="39">
        <f>I106</f>
        <v>5478.050000000001</v>
      </c>
      <c r="J113" s="39">
        <f>H113+I113</f>
        <v>527704.9</v>
      </c>
    </row>
    <row r="114" spans="2:10" ht="12.75" customHeight="1">
      <c r="B114" s="33"/>
      <c r="C114" s="34"/>
      <c r="D114" s="34"/>
      <c r="E114" s="46" t="s">
        <v>23</v>
      </c>
      <c r="F114" s="47"/>
      <c r="G114" s="37"/>
      <c r="H114" s="55">
        <v>395486.16</v>
      </c>
      <c r="I114" s="39">
        <f>I88+I53</f>
        <v>5363.030000000001</v>
      </c>
      <c r="J114" s="38">
        <f>H114+I114</f>
        <v>400849.19</v>
      </c>
    </row>
    <row r="115" spans="2:10" ht="12.75" customHeight="1">
      <c r="B115" s="33"/>
      <c r="C115" s="34"/>
      <c r="D115" s="34"/>
      <c r="E115" s="28" t="s">
        <v>24</v>
      </c>
      <c r="F115" s="33"/>
      <c r="G115" s="48"/>
      <c r="H115" s="55">
        <v>126740.69</v>
      </c>
      <c r="I115" s="39">
        <f>I104+I54</f>
        <v>115.0200000000001</v>
      </c>
      <c r="J115" s="38">
        <f>H115+I115</f>
        <v>126855.71</v>
      </c>
    </row>
    <row r="116" spans="2:10" ht="12.75" customHeight="1">
      <c r="B116" s="52" t="s">
        <v>49</v>
      </c>
      <c r="E116" s="49" t="s">
        <v>33</v>
      </c>
      <c r="F116" s="47"/>
      <c r="G116" s="37"/>
      <c r="H116" s="39">
        <f>H114+H115</f>
        <v>522226.85</v>
      </c>
      <c r="I116" s="39">
        <f>SUM(I114:I115)</f>
        <v>5478.050000000001</v>
      </c>
      <c r="J116" s="39">
        <f>SUM(J114:J115)</f>
        <v>527704.9</v>
      </c>
    </row>
    <row r="117" spans="5:10" ht="12.75" customHeight="1">
      <c r="E117" s="28" t="s">
        <v>18</v>
      </c>
      <c r="F117" s="33"/>
      <c r="G117" s="48"/>
      <c r="H117" s="38">
        <f>H113-H116</f>
        <v>0</v>
      </c>
      <c r="I117" s="39">
        <f>I113-I116</f>
        <v>0</v>
      </c>
      <c r="J117" s="38">
        <f>J113-J116</f>
        <v>0</v>
      </c>
    </row>
    <row r="118" spans="5:10" ht="12.75" customHeight="1">
      <c r="E118" s="49" t="s">
        <v>30</v>
      </c>
      <c r="F118" s="47"/>
      <c r="G118" s="37"/>
      <c r="H118" s="56">
        <v>0</v>
      </c>
      <c r="I118" s="39">
        <v>0</v>
      </c>
      <c r="J118" s="39">
        <f>H118+I118</f>
        <v>0</v>
      </c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27">
    <mergeCell ref="G2:G3"/>
    <mergeCell ref="E55:G55"/>
    <mergeCell ref="A5:A12"/>
    <mergeCell ref="B2:B3"/>
    <mergeCell ref="E2:E3"/>
    <mergeCell ref="A13:A18"/>
    <mergeCell ref="A19:A30"/>
    <mergeCell ref="A41:A42"/>
    <mergeCell ref="A31:A40"/>
    <mergeCell ref="F2:F3"/>
    <mergeCell ref="E52:G52"/>
    <mergeCell ref="E54:G54"/>
    <mergeCell ref="E53:G53"/>
    <mergeCell ref="A45:A50"/>
    <mergeCell ref="A57:A62"/>
    <mergeCell ref="A63:A64"/>
    <mergeCell ref="A66:A70"/>
    <mergeCell ref="A91:A103"/>
    <mergeCell ref="E111:H111"/>
    <mergeCell ref="E106:H106"/>
    <mergeCell ref="E107:H107"/>
    <mergeCell ref="E108:H108"/>
    <mergeCell ref="E109:H109"/>
    <mergeCell ref="E110:H110"/>
    <mergeCell ref="E104:G104"/>
    <mergeCell ref="E88:G88"/>
    <mergeCell ref="A71:A87"/>
  </mergeCells>
  <conditionalFormatting sqref="C52:D54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87">
    <cfRule type="expression" priority="13" dxfId="2" stopIfTrue="1">
      <formula>$J186="Z"</formula>
    </cfRule>
    <cfRule type="expression" priority="14" dxfId="1" stopIfTrue="1">
      <formula>$J186="T"</formula>
    </cfRule>
    <cfRule type="expression" priority="15" dxfId="0" stopIfTrue="1">
      <formula>$J186="Y"</formula>
    </cfRule>
  </conditionalFormatting>
  <conditionalFormatting sqref="H188">
    <cfRule type="expression" priority="10" dxfId="2" stopIfTrue="1">
      <formula>$J187="Z"</formula>
    </cfRule>
    <cfRule type="expression" priority="11" dxfId="1" stopIfTrue="1">
      <formula>$J187="T"</formula>
    </cfRule>
    <cfRule type="expression" priority="12" dxfId="0" stopIfTrue="1">
      <formula>$J187="Y"</formula>
    </cfRule>
  </conditionalFormatting>
  <conditionalFormatting sqref="H189">
    <cfRule type="expression" priority="7" dxfId="2" stopIfTrue="1">
      <formula>$J188="Z"</formula>
    </cfRule>
    <cfRule type="expression" priority="8" dxfId="1" stopIfTrue="1">
      <formula>$J188="T"</formula>
    </cfRule>
    <cfRule type="expression" priority="9" dxfId="0" stopIfTrue="1">
      <formula>$J188="Y"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13:H115">
    <cfRule type="expression" priority="1" dxfId="2" stopIfTrue="1">
      <formula>$J113="Z"</formula>
    </cfRule>
    <cfRule type="expression" priority="2" dxfId="1" stopIfTrue="1">
      <formula>$J113="T"</formula>
    </cfRule>
    <cfRule type="expression" priority="3" dxfId="0" stopIfTrue="1">
      <formula>$J113="Y"</formula>
    </cfRule>
  </conditionalFormatting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2020-08-24T08:06:22Z</cp:lastPrinted>
  <dcterms:created xsi:type="dcterms:W3CDTF">2019-02-01T08:27:03Z</dcterms:created>
  <dcterms:modified xsi:type="dcterms:W3CDTF">2020-08-31T08:31:33Z</dcterms:modified>
  <cp:category/>
  <cp:version/>
  <cp:contentType/>
  <cp:contentStatus/>
</cp:coreProperties>
</file>