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240" yWindow="45" windowWidth="20115" windowHeight="7995" activeTab="2"/>
  </bookViews>
  <sheets>
    <sheet name="RO č. 6 30.6.2021" sheetId="5" r:id="rId1"/>
    <sheet name="Dodatek 30.6.2021" sheetId="6" r:id="rId2"/>
    <sheet name="Schváleno RO č. 6 30.6.2021" sheetId="7" r:id="rId3"/>
  </sheets>
  <definedNames/>
  <calcPr calcId="145621"/>
</workbook>
</file>

<file path=xl/sharedStrings.xml><?xml version="1.0" encoding="utf-8"?>
<sst xmlns="http://schemas.openxmlformats.org/spreadsheetml/2006/main" count="292" uniqueCount="99">
  <si>
    <t>Poř.</t>
  </si>
  <si>
    <t xml:space="preserve"> </t>
  </si>
  <si>
    <t>Účel.</t>
  </si>
  <si>
    <t>§</t>
  </si>
  <si>
    <t>Pol.</t>
  </si>
  <si>
    <t>Org.</t>
  </si>
  <si>
    <t xml:space="preserve">Platný </t>
  </si>
  <si>
    <t>RO</t>
  </si>
  <si>
    <t>Nový</t>
  </si>
  <si>
    <t>čís.</t>
  </si>
  <si>
    <t>znak</t>
  </si>
  <si>
    <t>rozpočet</t>
  </si>
  <si>
    <t xml:space="preserve">A) Změny příjmů a jejich použití </t>
  </si>
  <si>
    <t>1.</t>
  </si>
  <si>
    <t>2.</t>
  </si>
  <si>
    <t>Příjmy celkem</t>
  </si>
  <si>
    <t>Výdaje provozní (běžné)</t>
  </si>
  <si>
    <t>Výdaje (investiční)</t>
  </si>
  <si>
    <t>Příjmy - výdaje</t>
  </si>
  <si>
    <t>B) Změny v běžných výdajích</t>
  </si>
  <si>
    <t>Výdaje běžné saldo</t>
  </si>
  <si>
    <t xml:space="preserve">C) Změny v investicích  </t>
  </si>
  <si>
    <t>Investice saldo</t>
  </si>
  <si>
    <t>Běžné výdaje</t>
  </si>
  <si>
    <t>Investice</t>
  </si>
  <si>
    <t>Celkové výdaje (běžné+investice)</t>
  </si>
  <si>
    <t>P-V-I</t>
  </si>
  <si>
    <t>Financování</t>
  </si>
  <si>
    <t>Příjmy</t>
  </si>
  <si>
    <t>Finance</t>
  </si>
  <si>
    <t>Rekapitulace Rozpočtového opatření</t>
  </si>
  <si>
    <t>D) Změny ve financování</t>
  </si>
  <si>
    <t>Financování saldo</t>
  </si>
  <si>
    <t>P= příjmy   V= výdaje   NZ= nově zařazeno do R2021</t>
  </si>
  <si>
    <t>Rekapitulace celkového rozpočtu města na rok 2021 včetně RO</t>
  </si>
  <si>
    <t>Celkové výdaje (BV+I)</t>
  </si>
  <si>
    <t>3.</t>
  </si>
  <si>
    <t>4.</t>
  </si>
  <si>
    <t>Příloha k us. č. RMO/xx/xx/21</t>
  </si>
  <si>
    <t>Otrokovice 30.6.2021</t>
  </si>
  <si>
    <t>č. 6</t>
  </si>
  <si>
    <t xml:space="preserve">Rozpočtové opatření č. 6/2021 - změna schváleného rozpočtu roku 2021 - červen  (údaje v tis. Kč) </t>
  </si>
  <si>
    <t>0518</t>
  </si>
  <si>
    <t>0364</t>
  </si>
  <si>
    <t>0603</t>
  </si>
  <si>
    <t>5207</t>
  </si>
  <si>
    <t>DOP Do práce na kole - nákup květinového daru</t>
  </si>
  <si>
    <t xml:space="preserve">DOP Do práce na kole, věcné dary, přesun na pol. 5139 </t>
  </si>
  <si>
    <t>NZ</t>
  </si>
  <si>
    <t>Neinv. dotace na činnost v r. 2021 pro ZUŠ dle us. RMO/4/12/21 na úhradu nákladů spoj. s užíváním učeben ZŠ TGM</t>
  </si>
  <si>
    <t>0521</t>
  </si>
  <si>
    <t xml:space="preserve">SOC Fin. dar Linka bezpečí z.s., IČ 61383198, Ústavní 95, Praha </t>
  </si>
  <si>
    <t>0552</t>
  </si>
  <si>
    <t>0516</t>
  </si>
  <si>
    <t>0448</t>
  </si>
  <si>
    <t xml:space="preserve">SOC Nein. dot. na činnost Obl. spolku ČČK Zlín, IČ 00426326 </t>
  </si>
  <si>
    <t>OŠK Zdravý pohyb do škol - příspěvek zřizovatele</t>
  </si>
  <si>
    <t>3203</t>
  </si>
  <si>
    <t>0351</t>
  </si>
  <si>
    <t>8219</t>
  </si>
  <si>
    <t xml:space="preserve">Neinv. dotace na činnost v roce 2021 pro ZUŠ dle us. RMO/4/12/21 </t>
  </si>
  <si>
    <t>OŠK MAP II. platy zam. v prac. poměru, přesun na pol. 5424</t>
  </si>
  <si>
    <t>OŠK MAP II. zavedení nové pol. náhrada mzdy v době nemoci</t>
  </si>
  <si>
    <t>9308</t>
  </si>
  <si>
    <t xml:space="preserve">ORM Páteřní cyklostezka O.V. napojení Baťov </t>
  </si>
  <si>
    <t>9315</t>
  </si>
  <si>
    <t>2151</t>
  </si>
  <si>
    <t>9334</t>
  </si>
  <si>
    <t>ORM Rozšíření hřbitova rozšíření kapacity - přesun na revitalizaci ROŠ</t>
  </si>
  <si>
    <t>ORM Laziště Základní technická vybavenost - přesun na revitalitzaci ROŠ</t>
  </si>
  <si>
    <t>8258</t>
  </si>
  <si>
    <t>ORM Revitalizace ROŠ - zvýšení fin. prostředků</t>
  </si>
  <si>
    <t>EKO Zvýšení rezervy o inkaso příjmů</t>
  </si>
  <si>
    <t>5.</t>
  </si>
  <si>
    <t>MŠO Vratka dotace Zvýšení kvality vzdělávání v MŠO Otrokovice II. - P</t>
  </si>
  <si>
    <t>MŠO Vratka dotace Zvýšení kvality vzdělávání v MŠO Otrokovice II. - V</t>
  </si>
  <si>
    <t>ORM Zlepšení energerických vlastností SENIORu B - V</t>
  </si>
  <si>
    <t>Fin. dar od Teplárna Otrokovice a.s. dle us. RMO/52/12/21 - P</t>
  </si>
  <si>
    <t>Fin. dar od Trelleborg Wheel Systém s.r.o. dle us. RMO/34/11/21 - P</t>
  </si>
  <si>
    <t>VPS doplatek za volby do Senátu a ZZK v r. 2020 - P</t>
  </si>
  <si>
    <t>Přijetí fin. darů od podnikatelských subjektů dle us. RMO/55/12/21 - P</t>
  </si>
  <si>
    <t>OB vrácení přeplatku v souladu s veřejnopr.sml. o zajištění služeb … dle us. RMO/19/12/21 - P</t>
  </si>
  <si>
    <t>0001</t>
  </si>
  <si>
    <t>Rezerva na řešení krizových opatření, přesun na dar obcím zasaženým tornádem</t>
  </si>
  <si>
    <t>0600</t>
  </si>
  <si>
    <t>Nouzový stav, nákup služeb, přesun na dar obcím zasaženým tornádem</t>
  </si>
  <si>
    <t>OŠK Zvýšení příspěvku zřizovatele na činnost MŠO (SPORŤÁK)</t>
  </si>
  <si>
    <t>SOC Prostředky na humanitu, Fin. dar Lince bezpečí z.s. dle us. ZMO/8/18/21</t>
  </si>
  <si>
    <t>SOC Dotace ost. poskytovatelům soc. služeb, nein. dot. Obl. spolku ČČK Zlín, dle us. ZMO/9/18/21</t>
  </si>
  <si>
    <t>Inv. dotace Městské poliklinice Otrokovice na rek. dětsk. pavilonu dle us. č. ZMO/10/18/21</t>
  </si>
  <si>
    <t>0404</t>
  </si>
  <si>
    <t>13010</t>
  </si>
  <si>
    <t>6.</t>
  </si>
  <si>
    <t>Vrácení části st. příspěvku na pěst. péči dle rozhodnutí ÚP</t>
  </si>
  <si>
    <t>ORM Rozšíření ul. Čechova - přesun na org. 9308, Páteř. cyklostezka O. - V.</t>
  </si>
  <si>
    <t>Fin dar. obcím zasaženým tornádem dle us. ZMO/1/19/21</t>
  </si>
  <si>
    <t>EKO rezerva na změny v příjmech</t>
  </si>
  <si>
    <t xml:space="preserve">Rozpočtové opatření č. 6/2021 - DODATEK - červen  (údaje v tis. Kč) </t>
  </si>
  <si>
    <t>Příloha k us. č. RMO/33/13/21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</si>
</sst>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 CE"/>
      <family val="2"/>
    </font>
    <font>
      <b/>
      <i/>
      <sz val="10"/>
      <name val="Arial"/>
      <family val="2"/>
    </font>
    <font>
      <u val="single"/>
      <sz val="10"/>
      <color theme="10"/>
      <name val="Arial"/>
      <family val="2"/>
    </font>
    <font>
      <sz val="9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>
      <alignment/>
      <protection locked="0"/>
    </xf>
    <xf numFmtId="0" fontId="4" fillId="0" borderId="0">
      <alignment/>
      <protection/>
    </xf>
    <xf numFmtId="0" fontId="0" fillId="0" borderId="0">
      <alignment/>
      <protection/>
    </xf>
  </cellStyleXfs>
  <cellXfs count="142">
    <xf numFmtId="0" fontId="0" fillId="0" borderId="0" xfId="0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4" fontId="3" fillId="0" borderId="2" xfId="0" applyNumberFormat="1" applyFont="1" applyFill="1" applyBorder="1" applyAlignment="1">
      <alignment horizontal="right"/>
    </xf>
    <xf numFmtId="4" fontId="1" fillId="0" borderId="2" xfId="0" applyNumberFormat="1" applyFont="1" applyFill="1" applyBorder="1" applyAlignment="1">
      <alignment horizontal="right"/>
    </xf>
    <xf numFmtId="0" fontId="1" fillId="0" borderId="0" xfId="0" applyFont="1" applyFill="1"/>
    <xf numFmtId="4" fontId="3" fillId="0" borderId="2" xfId="0" applyNumberFormat="1" applyFont="1" applyFill="1" applyBorder="1"/>
    <xf numFmtId="49" fontId="3" fillId="0" borderId="2" xfId="0" applyNumberFormat="1" applyFont="1" applyFill="1" applyBorder="1" applyAlignment="1">
      <alignment horizontal="center"/>
    </xf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0" fillId="0" borderId="0" xfId="0" applyFill="1"/>
    <xf numFmtId="0" fontId="3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1" fillId="0" borderId="4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right"/>
    </xf>
    <xf numFmtId="4" fontId="1" fillId="0" borderId="6" xfId="0" applyNumberFormat="1" applyFont="1" applyFill="1" applyBorder="1" applyAlignment="1">
      <alignment horizontal="right"/>
    </xf>
    <xf numFmtId="4" fontId="1" fillId="0" borderId="7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right"/>
    </xf>
    <xf numFmtId="4" fontId="3" fillId="0" borderId="6" xfId="0" applyNumberFormat="1" applyFont="1" applyFill="1" applyBorder="1" applyAlignment="1">
      <alignment horizontal="right"/>
    </xf>
    <xf numFmtId="4" fontId="3" fillId="0" borderId="4" xfId="0" applyNumberFormat="1" applyFont="1" applyFill="1" applyBorder="1"/>
    <xf numFmtId="4" fontId="1" fillId="0" borderId="4" xfId="0" applyNumberFormat="1" applyFont="1" applyFill="1" applyBorder="1"/>
    <xf numFmtId="0" fontId="1" fillId="0" borderId="0" xfId="0" applyFont="1" applyFill="1" applyAlignment="1">
      <alignment horizontal="center"/>
    </xf>
    <xf numFmtId="14" fontId="1" fillId="0" borderId="0" xfId="0" applyNumberFormat="1" applyFont="1" applyFill="1"/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1" fillId="0" borderId="2" xfId="0" applyFont="1" applyFill="1" applyBorder="1"/>
    <xf numFmtId="0" fontId="8" fillId="3" borderId="2" xfId="0" applyFont="1" applyFill="1" applyBorder="1" applyAlignment="1">
      <alignment vertical="center" wrapText="1"/>
    </xf>
    <xf numFmtId="0" fontId="0" fillId="0" borderId="0" xfId="0" applyFill="1" applyAlignment="1">
      <alignment horizontal="center"/>
    </xf>
    <xf numFmtId="0" fontId="9" fillId="3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49" fontId="1" fillId="3" borderId="2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4" fontId="1" fillId="0" borderId="2" xfId="0" applyNumberFormat="1" applyFont="1" applyFill="1" applyBorder="1" applyAlignment="1">
      <alignment vertical="center"/>
    </xf>
    <xf numFmtId="4" fontId="3" fillId="0" borderId="2" xfId="0" applyNumberFormat="1" applyFont="1" applyFill="1" applyBorder="1" applyAlignment="1">
      <alignment vertical="center"/>
    </xf>
    <xf numFmtId="4" fontId="1" fillId="0" borderId="2" xfId="0" applyNumberFormat="1" applyFont="1" applyFill="1" applyBorder="1" applyAlignment="1">
      <alignment horizontal="right" vertical="center"/>
    </xf>
    <xf numFmtId="0" fontId="1" fillId="3" borderId="2" xfId="0" applyFont="1" applyFill="1" applyBorder="1" applyAlignment="1">
      <alignment horizontal="center" vertical="center"/>
    </xf>
    <xf numFmtId="4" fontId="1" fillId="3" borderId="2" xfId="0" applyNumberFormat="1" applyFont="1" applyFill="1" applyBorder="1" applyAlignment="1">
      <alignment vertical="center"/>
    </xf>
    <xf numFmtId="4" fontId="3" fillId="3" borderId="2" xfId="0" applyNumberFormat="1" applyFont="1" applyFill="1" applyBorder="1" applyAlignment="1">
      <alignment vertical="center"/>
    </xf>
    <xf numFmtId="4" fontId="1" fillId="3" borderId="2" xfId="0" applyNumberFormat="1" applyFont="1" applyFill="1" applyBorder="1" applyAlignment="1">
      <alignment horizontal="right" vertical="center"/>
    </xf>
    <xf numFmtId="0" fontId="3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4" fontId="3" fillId="0" borderId="7" xfId="0" applyNumberFormat="1" applyFont="1" applyFill="1" applyBorder="1" applyAlignment="1">
      <alignment vertical="center"/>
    </xf>
    <xf numFmtId="0" fontId="9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vertical="center"/>
    </xf>
    <xf numFmtId="4" fontId="3" fillId="3" borderId="2" xfId="0" applyNumberFormat="1" applyFont="1" applyFill="1" applyBorder="1" applyAlignment="1">
      <alignment horizontal="right" vertical="center"/>
    </xf>
    <xf numFmtId="4" fontId="1" fillId="0" borderId="4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4" fontId="3" fillId="0" borderId="10" xfId="20" applyNumberFormat="1" applyFont="1" applyFill="1" applyBorder="1" applyAlignment="1" applyProtection="1">
      <alignment vertical="center"/>
      <protection/>
    </xf>
    <xf numFmtId="0" fontId="1" fillId="0" borderId="13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4" fontId="1" fillId="0" borderId="10" xfId="20" applyNumberFormat="1" applyFont="1" applyFill="1" applyBorder="1" applyAlignment="1" applyProtection="1">
      <alignment vertical="center"/>
      <protection/>
    </xf>
    <xf numFmtId="0" fontId="1" fillId="0" borderId="4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4" fontId="3" fillId="0" borderId="1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14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/>
    </xf>
    <xf numFmtId="14" fontId="7" fillId="0" borderId="6" xfId="0" applyNumberFormat="1" applyFont="1" applyFill="1" applyBorder="1" applyAlignment="1">
      <alignment/>
    </xf>
    <xf numFmtId="4" fontId="3" fillId="0" borderId="7" xfId="0" applyNumberFormat="1" applyFont="1" applyFill="1" applyBorder="1" applyAlignment="1">
      <alignment horizontal="right" vertical="center"/>
    </xf>
    <xf numFmtId="49" fontId="1" fillId="0" borderId="0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right" vertical="center"/>
    </xf>
    <xf numFmtId="0" fontId="8" fillId="0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4" fontId="1" fillId="0" borderId="0" xfId="0" applyNumberFormat="1" applyFont="1" applyFill="1" applyBorder="1" applyAlignment="1">
      <alignment vertical="center"/>
    </xf>
    <xf numFmtId="4" fontId="1" fillId="0" borderId="8" xfId="0" applyNumberFormat="1" applyFont="1" applyFill="1" applyBorder="1" applyAlignment="1">
      <alignment horizontal="right" vertical="center"/>
    </xf>
    <xf numFmtId="4" fontId="1" fillId="0" borderId="14" xfId="0" applyNumberFormat="1" applyFont="1" applyFill="1" applyBorder="1" applyAlignment="1">
      <alignment vertical="center"/>
    </xf>
    <xf numFmtId="4" fontId="3" fillId="0" borderId="9" xfId="0" applyNumberFormat="1" applyFont="1" applyFill="1" applyBorder="1" applyAlignment="1">
      <alignment horizontal="right" vertical="center"/>
    </xf>
    <xf numFmtId="0" fontId="0" fillId="0" borderId="2" xfId="0" applyFill="1" applyBorder="1"/>
    <xf numFmtId="0" fontId="0" fillId="0" borderId="2" xfId="0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6" fontId="1" fillId="0" borderId="8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10" xfId="21"/>
    <cellStyle name="normální 2" xfId="22"/>
  </cellStyles>
  <dxfs count="75"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"/>
  <sheetViews>
    <sheetView workbookViewId="0" topLeftCell="A1">
      <selection activeCell="A1" sqref="A1:XFD1048576"/>
    </sheetView>
  </sheetViews>
  <sheetFormatPr defaultColWidth="9.140625" defaultRowHeight="15"/>
  <cols>
    <col min="1" max="1" width="4.00390625" style="13" customWidth="1"/>
    <col min="2" max="2" width="74.8515625" style="13" customWidth="1"/>
    <col min="3" max="3" width="4.140625" style="38" customWidth="1"/>
    <col min="4" max="4" width="10.421875" style="13" customWidth="1"/>
    <col min="5" max="5" width="6.7109375" style="13" customWidth="1"/>
    <col min="6" max="6" width="6.57421875" style="13" customWidth="1"/>
    <col min="7" max="7" width="7.28125" style="13" customWidth="1"/>
    <col min="8" max="8" width="10.57421875" style="13" customWidth="1"/>
    <col min="9" max="9" width="9.00390625" style="13" customWidth="1"/>
    <col min="10" max="10" width="10.421875" style="13" customWidth="1"/>
    <col min="11" max="16384" width="9.140625" style="13" customWidth="1"/>
  </cols>
  <sheetData>
    <row r="1" spans="1:10" ht="16.5" customHeight="1">
      <c r="A1" s="10" t="s">
        <v>41</v>
      </c>
      <c r="B1" s="11"/>
      <c r="C1" s="12"/>
      <c r="D1" s="12"/>
      <c r="E1" s="7"/>
      <c r="F1" s="7"/>
      <c r="G1" s="7"/>
      <c r="H1" s="11" t="s">
        <v>38</v>
      </c>
      <c r="I1" s="11"/>
      <c r="J1" s="10"/>
    </row>
    <row r="2" spans="1:10" ht="12.95" customHeight="1">
      <c r="A2" s="34" t="s">
        <v>0</v>
      </c>
      <c r="B2" s="100" t="s">
        <v>1</v>
      </c>
      <c r="C2" s="34"/>
      <c r="D2" s="34" t="s">
        <v>2</v>
      </c>
      <c r="E2" s="100" t="s">
        <v>3</v>
      </c>
      <c r="F2" s="100" t="s">
        <v>4</v>
      </c>
      <c r="G2" s="100" t="s">
        <v>5</v>
      </c>
      <c r="H2" s="34" t="s">
        <v>6</v>
      </c>
      <c r="I2" s="34" t="s">
        <v>7</v>
      </c>
      <c r="J2" s="34" t="s">
        <v>8</v>
      </c>
    </row>
    <row r="3" spans="1:10" ht="12.95" customHeight="1">
      <c r="A3" s="35" t="s">
        <v>9</v>
      </c>
      <c r="B3" s="101"/>
      <c r="C3" s="35"/>
      <c r="D3" s="35" t="s">
        <v>10</v>
      </c>
      <c r="E3" s="101"/>
      <c r="F3" s="101"/>
      <c r="G3" s="101"/>
      <c r="H3" s="35" t="s">
        <v>11</v>
      </c>
      <c r="I3" s="35" t="s">
        <v>40</v>
      </c>
      <c r="J3" s="35" t="s">
        <v>11</v>
      </c>
    </row>
    <row r="4" spans="1:10" ht="12.95" customHeight="1">
      <c r="A4" s="14" t="s">
        <v>12</v>
      </c>
      <c r="B4" s="1"/>
      <c r="C4" s="2"/>
      <c r="D4" s="2"/>
      <c r="E4" s="2"/>
      <c r="F4" s="2"/>
      <c r="G4" s="2"/>
      <c r="H4" s="2"/>
      <c r="I4" s="3"/>
      <c r="J4" s="4"/>
    </row>
    <row r="5" spans="1:10" ht="12.95" customHeight="1">
      <c r="A5" s="99" t="s">
        <v>13</v>
      </c>
      <c r="B5" s="44" t="s">
        <v>81</v>
      </c>
      <c r="C5" s="56"/>
      <c r="D5" s="43"/>
      <c r="E5" s="99">
        <v>3392</v>
      </c>
      <c r="F5" s="99">
        <v>2229</v>
      </c>
      <c r="G5" s="43" t="s">
        <v>44</v>
      </c>
      <c r="H5" s="49">
        <v>0</v>
      </c>
      <c r="I5" s="85">
        <v>2081.5</v>
      </c>
      <c r="J5" s="47">
        <f aca="true" t="shared" si="0" ref="J5:J10">H5+I5</f>
        <v>2081.5</v>
      </c>
    </row>
    <row r="6" spans="1:10" ht="12.95" customHeight="1">
      <c r="A6" s="102" t="s">
        <v>14</v>
      </c>
      <c r="B6" s="55" t="s">
        <v>80</v>
      </c>
      <c r="C6" s="54" t="s">
        <v>48</v>
      </c>
      <c r="D6" s="45"/>
      <c r="E6" s="50">
        <v>4399</v>
      </c>
      <c r="F6" s="50">
        <v>3121</v>
      </c>
      <c r="G6" s="45"/>
      <c r="H6" s="53">
        <v>0</v>
      </c>
      <c r="I6" s="61">
        <v>470</v>
      </c>
      <c r="J6" s="51">
        <f t="shared" si="0"/>
        <v>470</v>
      </c>
    </row>
    <row r="7" spans="1:10" ht="12.95" customHeight="1">
      <c r="A7" s="99" t="s">
        <v>36</v>
      </c>
      <c r="B7" s="55" t="s">
        <v>79</v>
      </c>
      <c r="C7" s="54" t="s">
        <v>48</v>
      </c>
      <c r="D7" s="45"/>
      <c r="E7" s="50">
        <v>6402</v>
      </c>
      <c r="F7" s="50">
        <v>2222</v>
      </c>
      <c r="G7" s="45"/>
      <c r="H7" s="53">
        <v>0</v>
      </c>
      <c r="I7" s="61">
        <v>24.69</v>
      </c>
      <c r="J7" s="51">
        <f t="shared" si="0"/>
        <v>24.69</v>
      </c>
    </row>
    <row r="8" spans="1:10" ht="12.95" customHeight="1">
      <c r="A8" s="120" t="s">
        <v>37</v>
      </c>
      <c r="B8" s="55" t="s">
        <v>78</v>
      </c>
      <c r="C8" s="54" t="s">
        <v>48</v>
      </c>
      <c r="D8" s="45"/>
      <c r="E8" s="50">
        <v>4350</v>
      </c>
      <c r="F8" s="50">
        <v>3121</v>
      </c>
      <c r="G8" s="45"/>
      <c r="H8" s="53">
        <v>0</v>
      </c>
      <c r="I8" s="61">
        <v>191.8</v>
      </c>
      <c r="J8" s="51">
        <f t="shared" si="0"/>
        <v>191.8</v>
      </c>
    </row>
    <row r="9" spans="1:10" ht="12.95" customHeight="1">
      <c r="A9" s="121"/>
      <c r="B9" s="55" t="s">
        <v>77</v>
      </c>
      <c r="C9" s="54" t="s">
        <v>48</v>
      </c>
      <c r="D9" s="45"/>
      <c r="E9" s="50">
        <v>4350</v>
      </c>
      <c r="F9" s="50">
        <v>3121</v>
      </c>
      <c r="G9" s="45"/>
      <c r="H9" s="53">
        <v>0</v>
      </c>
      <c r="I9" s="61">
        <v>18.1</v>
      </c>
      <c r="J9" s="51">
        <f t="shared" si="0"/>
        <v>18.1</v>
      </c>
    </row>
    <row r="10" spans="1:10" ht="12.95" customHeight="1">
      <c r="A10" s="122"/>
      <c r="B10" s="44" t="s">
        <v>76</v>
      </c>
      <c r="C10" s="56"/>
      <c r="D10" s="43"/>
      <c r="E10" s="99">
        <v>4350</v>
      </c>
      <c r="F10" s="99">
        <v>6121</v>
      </c>
      <c r="G10" s="43" t="s">
        <v>65</v>
      </c>
      <c r="H10" s="49">
        <v>7650</v>
      </c>
      <c r="I10" s="85">
        <v>209.9</v>
      </c>
      <c r="J10" s="47">
        <f t="shared" si="0"/>
        <v>7859.9</v>
      </c>
    </row>
    <row r="11" spans="1:10" ht="12.95" customHeight="1">
      <c r="A11" s="15"/>
      <c r="B11" s="88"/>
      <c r="C11" s="84"/>
      <c r="D11" s="84"/>
      <c r="E11" s="108" t="s">
        <v>15</v>
      </c>
      <c r="F11" s="108"/>
      <c r="G11" s="108"/>
      <c r="H11" s="83">
        <f>H5+H6+H7+H8+H9</f>
        <v>0</v>
      </c>
      <c r="I11" s="83">
        <f>I5+I6+I7+I8+I9</f>
        <v>2786.09</v>
      </c>
      <c r="J11" s="83">
        <f>J5+J6+J7+J8+J9</f>
        <v>2786.09</v>
      </c>
    </row>
    <row r="12" spans="1:10" ht="12.95" customHeight="1">
      <c r="A12" s="15"/>
      <c r="B12" s="89" t="s">
        <v>33</v>
      </c>
      <c r="C12" s="84"/>
      <c r="D12" s="84"/>
      <c r="E12" s="113" t="s">
        <v>16</v>
      </c>
      <c r="F12" s="113"/>
      <c r="G12" s="113"/>
      <c r="H12" s="83">
        <v>0</v>
      </c>
      <c r="I12" s="83">
        <v>0</v>
      </c>
      <c r="J12" s="83">
        <v>0</v>
      </c>
    </row>
    <row r="13" spans="1:10" ht="12.95" customHeight="1">
      <c r="A13" s="15"/>
      <c r="B13" s="90"/>
      <c r="C13" s="84"/>
      <c r="D13" s="84"/>
      <c r="E13" s="113" t="s">
        <v>17</v>
      </c>
      <c r="F13" s="113"/>
      <c r="G13" s="113"/>
      <c r="H13" s="83">
        <f>H10</f>
        <v>7650</v>
      </c>
      <c r="I13" s="83">
        <f>I10</f>
        <v>209.9</v>
      </c>
      <c r="J13" s="83">
        <f>J10</f>
        <v>7859.9</v>
      </c>
    </row>
    <row r="14" spans="1:10" ht="12.95" customHeight="1">
      <c r="A14" s="17"/>
      <c r="B14" s="65"/>
      <c r="C14" s="91"/>
      <c r="D14" s="91"/>
      <c r="E14" s="113" t="s">
        <v>18</v>
      </c>
      <c r="F14" s="113"/>
      <c r="G14" s="113"/>
      <c r="H14" s="57">
        <f>H11-H12-H13</f>
        <v>-7650</v>
      </c>
      <c r="I14" s="57">
        <f aca="true" t="shared" si="1" ref="I14:J14">I11-I12-I13</f>
        <v>2576.19</v>
      </c>
      <c r="J14" s="57">
        <f t="shared" si="1"/>
        <v>-5073.8099999999995</v>
      </c>
    </row>
    <row r="15" spans="1:10" ht="12.95" customHeight="1">
      <c r="A15" s="20" t="s">
        <v>19</v>
      </c>
      <c r="B15" s="65"/>
      <c r="C15" s="91"/>
      <c r="D15" s="91"/>
      <c r="E15" s="92"/>
      <c r="F15" s="65"/>
      <c r="G15" s="65"/>
      <c r="H15" s="93"/>
      <c r="I15" s="93"/>
      <c r="J15" s="94"/>
    </row>
    <row r="16" spans="1:10" ht="12.95" customHeight="1">
      <c r="A16" s="106" t="s">
        <v>13</v>
      </c>
      <c r="B16" s="44" t="s">
        <v>60</v>
      </c>
      <c r="C16" s="99"/>
      <c r="D16" s="99"/>
      <c r="E16" s="99">
        <v>3392</v>
      </c>
      <c r="F16" s="99">
        <v>5222</v>
      </c>
      <c r="G16" s="43" t="s">
        <v>42</v>
      </c>
      <c r="H16" s="47">
        <v>85.65</v>
      </c>
      <c r="I16" s="48">
        <v>-40</v>
      </c>
      <c r="J16" s="49">
        <f aca="true" t="shared" si="2" ref="J16:J28">H16+I16</f>
        <v>45.650000000000006</v>
      </c>
    </row>
    <row r="17" spans="1:10" ht="12.95" customHeight="1">
      <c r="A17" s="107"/>
      <c r="B17" s="55" t="s">
        <v>49</v>
      </c>
      <c r="C17" s="39" t="s">
        <v>48</v>
      </c>
      <c r="D17" s="37"/>
      <c r="E17" s="42">
        <v>3231</v>
      </c>
      <c r="F17" s="41">
        <v>5339</v>
      </c>
      <c r="G17" s="45" t="s">
        <v>43</v>
      </c>
      <c r="H17" s="51">
        <v>0</v>
      </c>
      <c r="I17" s="52">
        <v>40</v>
      </c>
      <c r="J17" s="53">
        <f t="shared" si="2"/>
        <v>40</v>
      </c>
    </row>
    <row r="18" spans="1:10" ht="12.95" customHeight="1">
      <c r="A18" s="107"/>
      <c r="B18" s="44" t="s">
        <v>56</v>
      </c>
      <c r="C18" s="58"/>
      <c r="D18" s="86"/>
      <c r="E18" s="87">
        <v>3419</v>
      </c>
      <c r="F18" s="59">
        <v>5331</v>
      </c>
      <c r="G18" s="43" t="s">
        <v>57</v>
      </c>
      <c r="H18" s="47">
        <v>270</v>
      </c>
      <c r="I18" s="48">
        <v>-182.89</v>
      </c>
      <c r="J18" s="49">
        <f t="shared" si="2"/>
        <v>87.11000000000001</v>
      </c>
    </row>
    <row r="19" spans="1:10" ht="12.95" customHeight="1">
      <c r="A19" s="107"/>
      <c r="B19" s="44" t="s">
        <v>86</v>
      </c>
      <c r="C19" s="58"/>
      <c r="D19" s="86"/>
      <c r="E19" s="87">
        <v>3111</v>
      </c>
      <c r="F19" s="59">
        <v>5331</v>
      </c>
      <c r="G19" s="43" t="s">
        <v>58</v>
      </c>
      <c r="H19" s="47">
        <v>8143</v>
      </c>
      <c r="I19" s="48">
        <v>182.89</v>
      </c>
      <c r="J19" s="49">
        <f t="shared" si="2"/>
        <v>8325.89</v>
      </c>
    </row>
    <row r="20" spans="1:10" ht="12.95" customHeight="1">
      <c r="A20" s="107"/>
      <c r="B20" s="44" t="s">
        <v>61</v>
      </c>
      <c r="C20" s="58"/>
      <c r="D20" s="86">
        <v>103533063</v>
      </c>
      <c r="E20" s="87">
        <v>3113</v>
      </c>
      <c r="F20" s="59">
        <v>5011</v>
      </c>
      <c r="G20" s="43" t="s">
        <v>59</v>
      </c>
      <c r="H20" s="47">
        <v>575</v>
      </c>
      <c r="I20" s="48">
        <v>-12.77</v>
      </c>
      <c r="J20" s="49">
        <f t="shared" si="2"/>
        <v>562.23</v>
      </c>
    </row>
    <row r="21" spans="1:10" ht="12.95" customHeight="1">
      <c r="A21" s="107"/>
      <c r="B21" s="55" t="s">
        <v>62</v>
      </c>
      <c r="C21" s="39" t="s">
        <v>48</v>
      </c>
      <c r="D21" s="37">
        <v>103533063</v>
      </c>
      <c r="E21" s="42">
        <v>3113</v>
      </c>
      <c r="F21" s="41">
        <v>5424</v>
      </c>
      <c r="G21" s="45" t="s">
        <v>59</v>
      </c>
      <c r="H21" s="51">
        <v>0</v>
      </c>
      <c r="I21" s="52">
        <v>12.77</v>
      </c>
      <c r="J21" s="53">
        <f t="shared" si="2"/>
        <v>12.77</v>
      </c>
    </row>
    <row r="22" spans="1:10" ht="12.95" customHeight="1">
      <c r="A22" s="106" t="s">
        <v>14</v>
      </c>
      <c r="B22" s="44" t="s">
        <v>47</v>
      </c>
      <c r="C22" s="58"/>
      <c r="D22" s="60"/>
      <c r="E22" s="59">
        <v>2223</v>
      </c>
      <c r="F22" s="59">
        <v>5194</v>
      </c>
      <c r="G22" s="43" t="s">
        <v>45</v>
      </c>
      <c r="H22" s="47">
        <v>15</v>
      </c>
      <c r="I22" s="48">
        <v>-1</v>
      </c>
      <c r="J22" s="49">
        <f t="shared" si="2"/>
        <v>14</v>
      </c>
    </row>
    <row r="23" spans="1:10" ht="12.95" customHeight="1">
      <c r="A23" s="102"/>
      <c r="B23" s="55" t="s">
        <v>46</v>
      </c>
      <c r="C23" s="39" t="s">
        <v>48</v>
      </c>
      <c r="D23" s="40"/>
      <c r="E23" s="41">
        <v>2223</v>
      </c>
      <c r="F23" s="41">
        <v>5139</v>
      </c>
      <c r="G23" s="45" t="s">
        <v>45</v>
      </c>
      <c r="H23" s="51">
        <v>0</v>
      </c>
      <c r="I23" s="52">
        <v>1</v>
      </c>
      <c r="J23" s="53">
        <f t="shared" si="2"/>
        <v>1</v>
      </c>
    </row>
    <row r="24" spans="1:10" ht="12.95" customHeight="1">
      <c r="A24" s="106" t="s">
        <v>36</v>
      </c>
      <c r="B24" s="44" t="s">
        <v>87</v>
      </c>
      <c r="C24" s="58"/>
      <c r="D24" s="60"/>
      <c r="E24" s="59">
        <v>4343</v>
      </c>
      <c r="F24" s="59">
        <v>5222</v>
      </c>
      <c r="G24" s="43" t="s">
        <v>50</v>
      </c>
      <c r="H24" s="47">
        <v>131</v>
      </c>
      <c r="I24" s="48">
        <v>-3</v>
      </c>
      <c r="J24" s="49">
        <f t="shared" si="2"/>
        <v>128</v>
      </c>
    </row>
    <row r="25" spans="1:10" ht="12.95" customHeight="1">
      <c r="A25" s="107"/>
      <c r="B25" s="55" t="s">
        <v>51</v>
      </c>
      <c r="C25" s="39" t="s">
        <v>48</v>
      </c>
      <c r="D25" s="40"/>
      <c r="E25" s="41">
        <v>4379</v>
      </c>
      <c r="F25" s="41">
        <v>5222</v>
      </c>
      <c r="G25" s="45" t="s">
        <v>52</v>
      </c>
      <c r="H25" s="51">
        <v>0</v>
      </c>
      <c r="I25" s="52">
        <v>3</v>
      </c>
      <c r="J25" s="53">
        <f t="shared" si="2"/>
        <v>3</v>
      </c>
    </row>
    <row r="26" spans="1:10" ht="12.95" customHeight="1">
      <c r="A26" s="107"/>
      <c r="B26" s="44" t="s">
        <v>88</v>
      </c>
      <c r="C26" s="58"/>
      <c r="D26" s="60"/>
      <c r="E26" s="59">
        <v>4399</v>
      </c>
      <c r="F26" s="59">
        <v>5222</v>
      </c>
      <c r="G26" s="43" t="s">
        <v>53</v>
      </c>
      <c r="H26" s="47">
        <v>150</v>
      </c>
      <c r="I26" s="48">
        <v>-70</v>
      </c>
      <c r="J26" s="49">
        <f t="shared" si="2"/>
        <v>80</v>
      </c>
    </row>
    <row r="27" spans="1:10" ht="12.95" customHeight="1">
      <c r="A27" s="102"/>
      <c r="B27" s="55" t="s">
        <v>55</v>
      </c>
      <c r="C27" s="39" t="s">
        <v>48</v>
      </c>
      <c r="D27" s="40"/>
      <c r="E27" s="41">
        <v>4359</v>
      </c>
      <c r="F27" s="41">
        <v>5222</v>
      </c>
      <c r="G27" s="45" t="s">
        <v>54</v>
      </c>
      <c r="H27" s="51">
        <v>0</v>
      </c>
      <c r="I27" s="52">
        <v>70</v>
      </c>
      <c r="J27" s="53">
        <f t="shared" si="2"/>
        <v>70</v>
      </c>
    </row>
    <row r="28" spans="1:10" ht="12.95" customHeight="1">
      <c r="A28" s="99" t="s">
        <v>73</v>
      </c>
      <c r="B28" s="44" t="s">
        <v>72</v>
      </c>
      <c r="C28" s="58"/>
      <c r="D28" s="60"/>
      <c r="E28" s="59">
        <v>3639</v>
      </c>
      <c r="F28" s="59">
        <v>5901</v>
      </c>
      <c r="G28" s="43" t="s">
        <v>70</v>
      </c>
      <c r="H28" s="47">
        <v>62.15</v>
      </c>
      <c r="I28" s="48">
        <v>1576.19</v>
      </c>
      <c r="J28" s="49">
        <f t="shared" si="2"/>
        <v>1638.3400000000001</v>
      </c>
    </row>
    <row r="29" spans="1:10" ht="12.95" customHeight="1">
      <c r="A29" s="17"/>
      <c r="B29" s="65"/>
      <c r="C29" s="91"/>
      <c r="D29" s="91"/>
      <c r="E29" s="103" t="s">
        <v>20</v>
      </c>
      <c r="F29" s="104"/>
      <c r="G29" s="105"/>
      <c r="H29" s="57">
        <f>SUM(H16:H28)</f>
        <v>9431.8</v>
      </c>
      <c r="I29" s="57">
        <f>SUM(I16:I28)</f>
        <v>1576.19</v>
      </c>
      <c r="J29" s="57">
        <f>SUM(J16:J28)</f>
        <v>11007.99</v>
      </c>
    </row>
    <row r="30" spans="1:10" ht="12.95" customHeight="1">
      <c r="A30" s="22" t="s">
        <v>21</v>
      </c>
      <c r="B30" s="65"/>
      <c r="C30" s="91"/>
      <c r="D30" s="91"/>
      <c r="E30" s="92"/>
      <c r="F30" s="65"/>
      <c r="G30" s="65"/>
      <c r="H30" s="93"/>
      <c r="I30" s="93"/>
      <c r="J30" s="95"/>
    </row>
    <row r="31" spans="1:10" ht="12.95" customHeight="1">
      <c r="A31" s="99" t="s">
        <v>13</v>
      </c>
      <c r="B31" s="55" t="s">
        <v>89</v>
      </c>
      <c r="C31" s="54" t="s">
        <v>48</v>
      </c>
      <c r="D31" s="50"/>
      <c r="E31" s="50">
        <v>3519</v>
      </c>
      <c r="F31" s="50">
        <v>6313</v>
      </c>
      <c r="G31" s="45"/>
      <c r="H31" s="51">
        <v>0</v>
      </c>
      <c r="I31" s="52">
        <v>1000</v>
      </c>
      <c r="J31" s="51">
        <f>H31+I31</f>
        <v>1000</v>
      </c>
    </row>
    <row r="32" spans="1:10" ht="12.95" customHeight="1">
      <c r="A32" s="99" t="s">
        <v>14</v>
      </c>
      <c r="B32" s="44" t="s">
        <v>94</v>
      </c>
      <c r="C32" s="98"/>
      <c r="D32" s="97"/>
      <c r="E32" s="99">
        <v>2212</v>
      </c>
      <c r="F32" s="99">
        <v>6121</v>
      </c>
      <c r="G32" s="43">
        <v>8230</v>
      </c>
      <c r="H32" s="47">
        <v>2500</v>
      </c>
      <c r="I32" s="48">
        <v>-95</v>
      </c>
      <c r="J32" s="47">
        <f>H32+I32</f>
        <v>2405</v>
      </c>
    </row>
    <row r="33" spans="1:10" ht="12.95" customHeight="1">
      <c r="A33" s="99"/>
      <c r="B33" s="44" t="s">
        <v>64</v>
      </c>
      <c r="C33" s="99"/>
      <c r="D33" s="99"/>
      <c r="E33" s="99">
        <v>2219</v>
      </c>
      <c r="F33" s="99">
        <v>6121</v>
      </c>
      <c r="G33" s="43" t="s">
        <v>63</v>
      </c>
      <c r="H33" s="47">
        <v>20</v>
      </c>
      <c r="I33" s="48">
        <v>95</v>
      </c>
      <c r="J33" s="47">
        <f>H33+I33</f>
        <v>115</v>
      </c>
    </row>
    <row r="34" spans="1:10" ht="12.95" customHeight="1">
      <c r="A34" s="99"/>
      <c r="B34" s="44" t="s">
        <v>68</v>
      </c>
      <c r="C34" s="56"/>
      <c r="D34" s="99"/>
      <c r="E34" s="99">
        <v>3632</v>
      </c>
      <c r="F34" s="99">
        <v>6121</v>
      </c>
      <c r="G34" s="99">
        <v>9306</v>
      </c>
      <c r="H34" s="47">
        <v>6900</v>
      </c>
      <c r="I34" s="48">
        <v>-200</v>
      </c>
      <c r="J34" s="47">
        <f aca="true" t="shared" si="3" ref="J34">H34+I34</f>
        <v>6700</v>
      </c>
    </row>
    <row r="35" spans="1:10" ht="12.95" customHeight="1">
      <c r="A35" s="99"/>
      <c r="B35" s="44" t="s">
        <v>69</v>
      </c>
      <c r="C35" s="99"/>
      <c r="D35" s="99"/>
      <c r="E35" s="99">
        <v>3611</v>
      </c>
      <c r="F35" s="99">
        <v>6121</v>
      </c>
      <c r="G35" s="43" t="s">
        <v>66</v>
      </c>
      <c r="H35" s="47">
        <v>2640</v>
      </c>
      <c r="I35" s="48">
        <v>-200</v>
      </c>
      <c r="J35" s="47">
        <f>H35+I35</f>
        <v>2440</v>
      </c>
    </row>
    <row r="36" spans="1:10" ht="12.95" customHeight="1">
      <c r="A36" s="99"/>
      <c r="B36" s="44" t="s">
        <v>71</v>
      </c>
      <c r="C36" s="99"/>
      <c r="D36" s="99"/>
      <c r="E36" s="99">
        <v>3429</v>
      </c>
      <c r="F36" s="99">
        <v>6121</v>
      </c>
      <c r="G36" s="43" t="s">
        <v>67</v>
      </c>
      <c r="H36" s="47">
        <v>12041</v>
      </c>
      <c r="I36" s="48">
        <v>400</v>
      </c>
      <c r="J36" s="47">
        <f>H36+I36</f>
        <v>12441</v>
      </c>
    </row>
    <row r="37" spans="1:10" ht="12.95" customHeight="1">
      <c r="A37" s="19"/>
      <c r="B37" s="65"/>
      <c r="C37" s="91"/>
      <c r="D37" s="91"/>
      <c r="E37" s="109" t="s">
        <v>22</v>
      </c>
      <c r="F37" s="109"/>
      <c r="G37" s="109"/>
      <c r="H37" s="96">
        <f>SUM(H31:H36)</f>
        <v>24101</v>
      </c>
      <c r="I37" s="96">
        <f>SUM(I31:I36)</f>
        <v>1000</v>
      </c>
      <c r="J37" s="96">
        <f>SUM(J31:J36)</f>
        <v>25101</v>
      </c>
    </row>
    <row r="38" spans="1:10" ht="12.95" customHeight="1">
      <c r="A38" s="16" t="s">
        <v>31</v>
      </c>
      <c r="B38" s="18"/>
      <c r="C38" s="19"/>
      <c r="D38" s="19"/>
      <c r="E38" s="23"/>
      <c r="F38" s="23"/>
      <c r="G38" s="23"/>
      <c r="H38" s="24"/>
      <c r="I38" s="25"/>
      <c r="J38" s="24"/>
    </row>
    <row r="39" spans="1:10" ht="12.95" customHeight="1">
      <c r="A39" s="99" t="s">
        <v>13</v>
      </c>
      <c r="B39" s="36"/>
      <c r="C39" s="4"/>
      <c r="D39" s="4"/>
      <c r="E39" s="9"/>
      <c r="F39" s="9"/>
      <c r="G39" s="9"/>
      <c r="H39" s="6">
        <v>0</v>
      </c>
      <c r="I39" s="5">
        <v>0</v>
      </c>
      <c r="J39" s="6">
        <f>H39+I39</f>
        <v>0</v>
      </c>
    </row>
    <row r="40" spans="1:10" ht="12.95" customHeight="1">
      <c r="A40" s="19"/>
      <c r="B40" s="18"/>
      <c r="C40" s="19"/>
      <c r="D40" s="19"/>
      <c r="E40" s="110" t="s">
        <v>32</v>
      </c>
      <c r="F40" s="111"/>
      <c r="G40" s="112"/>
      <c r="H40" s="26">
        <v>0</v>
      </c>
      <c r="I40" s="5">
        <f>SUM(I39:I39)</f>
        <v>0</v>
      </c>
      <c r="J40" s="27">
        <v>0</v>
      </c>
    </row>
    <row r="41" spans="1:10" ht="12.95" customHeight="1">
      <c r="A41" s="19"/>
      <c r="B41" s="18"/>
      <c r="C41" s="19"/>
      <c r="D41" s="19"/>
      <c r="E41" s="21"/>
      <c r="F41" s="21"/>
      <c r="G41" s="28"/>
      <c r="H41" s="26"/>
      <c r="I41" s="29"/>
      <c r="J41" s="24"/>
    </row>
    <row r="42" spans="1:10" ht="12.95" customHeight="1">
      <c r="A42" s="7"/>
      <c r="B42" s="78" t="s">
        <v>30</v>
      </c>
      <c r="C42" s="19"/>
      <c r="D42" s="19"/>
      <c r="E42" s="114" t="s">
        <v>15</v>
      </c>
      <c r="F42" s="115"/>
      <c r="G42" s="115"/>
      <c r="H42" s="116"/>
      <c r="I42" s="8">
        <f>I11</f>
        <v>2786.09</v>
      </c>
      <c r="J42" s="30"/>
    </row>
    <row r="43" spans="1:10" ht="12.95" customHeight="1">
      <c r="A43" s="7"/>
      <c r="B43" s="21"/>
      <c r="C43" s="19"/>
      <c r="D43" s="19"/>
      <c r="E43" s="114" t="s">
        <v>23</v>
      </c>
      <c r="F43" s="115"/>
      <c r="G43" s="115"/>
      <c r="H43" s="116"/>
      <c r="I43" s="8">
        <f>I29+I12</f>
        <v>1576.19</v>
      </c>
      <c r="J43" s="17"/>
    </row>
    <row r="44" spans="1:10" ht="12.95" customHeight="1">
      <c r="A44" s="7"/>
      <c r="B44" s="21"/>
      <c r="C44" s="19"/>
      <c r="D44" s="19"/>
      <c r="E44" s="114" t="s">
        <v>24</v>
      </c>
      <c r="F44" s="115"/>
      <c r="G44" s="115"/>
      <c r="H44" s="116"/>
      <c r="I44" s="8">
        <f>I37+I13</f>
        <v>1209.9</v>
      </c>
      <c r="J44" s="31"/>
    </row>
    <row r="45" spans="1:10" ht="12.95" customHeight="1">
      <c r="A45" s="7"/>
      <c r="B45" s="21"/>
      <c r="C45" s="19"/>
      <c r="D45" s="19"/>
      <c r="E45" s="114" t="s">
        <v>25</v>
      </c>
      <c r="F45" s="115"/>
      <c r="G45" s="115"/>
      <c r="H45" s="116"/>
      <c r="I45" s="8">
        <f>I43+I44</f>
        <v>2786.09</v>
      </c>
      <c r="J45" s="31"/>
    </row>
    <row r="46" spans="1:10" ht="12.95" customHeight="1">
      <c r="A46" s="7"/>
      <c r="B46" s="21"/>
      <c r="C46" s="19"/>
      <c r="D46" s="19"/>
      <c r="E46" s="117" t="s">
        <v>26</v>
      </c>
      <c r="F46" s="118"/>
      <c r="G46" s="118"/>
      <c r="H46" s="119"/>
      <c r="I46" s="48">
        <f>I42-I45</f>
        <v>0</v>
      </c>
      <c r="J46" s="62"/>
    </row>
    <row r="47" spans="1:10" ht="12.95" customHeight="1">
      <c r="A47" s="7"/>
      <c r="B47" s="21"/>
      <c r="C47" s="19"/>
      <c r="D47" s="19"/>
      <c r="E47" s="117" t="s">
        <v>27</v>
      </c>
      <c r="F47" s="118"/>
      <c r="G47" s="118"/>
      <c r="H47" s="119"/>
      <c r="I47" s="48">
        <f>I40</f>
        <v>0</v>
      </c>
      <c r="J47" s="62"/>
    </row>
    <row r="48" spans="1:10" ht="15" customHeight="1">
      <c r="A48" s="7"/>
      <c r="B48" s="79"/>
      <c r="C48" s="32"/>
      <c r="D48" s="32"/>
      <c r="E48" s="63"/>
      <c r="F48" s="64"/>
      <c r="G48" s="65"/>
      <c r="H48" s="80">
        <v>44356</v>
      </c>
      <c r="I48" s="81"/>
      <c r="J48" s="82">
        <v>44377</v>
      </c>
    </row>
    <row r="49" spans="1:10" ht="12.95" customHeight="1">
      <c r="A49" s="7"/>
      <c r="B49" s="78" t="s">
        <v>34</v>
      </c>
      <c r="C49" s="19"/>
      <c r="D49" s="19"/>
      <c r="E49" s="66" t="s">
        <v>28</v>
      </c>
      <c r="F49" s="67"/>
      <c r="G49" s="68"/>
      <c r="H49" s="69">
        <v>443239.24</v>
      </c>
      <c r="I49" s="48">
        <f>I42</f>
        <v>2786.09</v>
      </c>
      <c r="J49" s="48">
        <f>H49+I49</f>
        <v>446025.33</v>
      </c>
    </row>
    <row r="50" spans="1:10" ht="12.95" customHeight="1">
      <c r="A50" s="7"/>
      <c r="B50" s="18"/>
      <c r="C50" s="19"/>
      <c r="D50" s="19"/>
      <c r="E50" s="70" t="s">
        <v>23</v>
      </c>
      <c r="F50" s="71"/>
      <c r="G50" s="46"/>
      <c r="H50" s="72">
        <v>394947.85</v>
      </c>
      <c r="I50" s="48">
        <f>I29+I12</f>
        <v>1576.19</v>
      </c>
      <c r="J50" s="47">
        <f>H50+I50</f>
        <v>396524.04</v>
      </c>
    </row>
    <row r="51" spans="1:10" ht="12.95" customHeight="1">
      <c r="A51" s="7"/>
      <c r="B51" s="18"/>
      <c r="C51" s="19"/>
      <c r="D51" s="19"/>
      <c r="E51" s="73" t="s">
        <v>24</v>
      </c>
      <c r="F51" s="65"/>
      <c r="G51" s="74"/>
      <c r="H51" s="72">
        <v>99238.8</v>
      </c>
      <c r="I51" s="48">
        <f>I37+I13</f>
        <v>1209.9</v>
      </c>
      <c r="J51" s="47">
        <f>H51+I51</f>
        <v>100448.7</v>
      </c>
    </row>
    <row r="52" spans="1:10" ht="12.95" customHeight="1">
      <c r="A52" s="7"/>
      <c r="C52" s="32"/>
      <c r="D52" s="32"/>
      <c r="E52" s="75" t="s">
        <v>35</v>
      </c>
      <c r="F52" s="71"/>
      <c r="G52" s="46"/>
      <c r="H52" s="48">
        <f>H50+H51</f>
        <v>494186.64999999997</v>
      </c>
      <c r="I52" s="48">
        <f>SUM(I50:I51)</f>
        <v>2786.09</v>
      </c>
      <c r="J52" s="48">
        <f>SUM(J50:J51)</f>
        <v>496972.74</v>
      </c>
    </row>
    <row r="53" spans="1:10" ht="12.95" customHeight="1">
      <c r="A53" s="7"/>
      <c r="B53" s="7"/>
      <c r="C53" s="32"/>
      <c r="D53" s="32"/>
      <c r="E53" s="73" t="s">
        <v>18</v>
      </c>
      <c r="F53" s="65"/>
      <c r="G53" s="74"/>
      <c r="H53" s="47">
        <f>H49-H52</f>
        <v>-50947.409999999974</v>
      </c>
      <c r="I53" s="48">
        <f>I49-I52</f>
        <v>0</v>
      </c>
      <c r="J53" s="47">
        <f>J49-J52</f>
        <v>-50947.409999999974</v>
      </c>
    </row>
    <row r="54" spans="1:10" ht="12.95" customHeight="1">
      <c r="A54" s="7"/>
      <c r="B54" s="33" t="s">
        <v>39</v>
      </c>
      <c r="C54" s="32"/>
      <c r="D54" s="32"/>
      <c r="E54" s="75" t="s">
        <v>29</v>
      </c>
      <c r="F54" s="71"/>
      <c r="G54" s="46"/>
      <c r="H54" s="76">
        <v>50947.41</v>
      </c>
      <c r="I54" s="48">
        <f>I47</f>
        <v>0</v>
      </c>
      <c r="J54" s="48">
        <f>H54+I54</f>
        <v>50947.41</v>
      </c>
    </row>
    <row r="55" spans="5:10" ht="12.95" customHeight="1">
      <c r="E55" s="77"/>
      <c r="F55" s="77"/>
      <c r="G55" s="77"/>
      <c r="H55" s="77"/>
      <c r="I55" s="77"/>
      <c r="J55" s="77"/>
    </row>
    <row r="56" spans="3:10" ht="12.95" customHeight="1">
      <c r="C56" s="13"/>
      <c r="E56" s="77"/>
      <c r="F56" s="77"/>
      <c r="G56" s="77"/>
      <c r="H56" s="77"/>
      <c r="I56" s="77"/>
      <c r="J56" s="77"/>
    </row>
    <row r="57" ht="12.95" customHeight="1">
      <c r="C57" s="13"/>
    </row>
    <row r="58" ht="12.95" customHeight="1">
      <c r="C58" s="13"/>
    </row>
    <row r="59" ht="12.95" customHeight="1">
      <c r="C59" s="13"/>
    </row>
    <row r="60" ht="12.95" customHeight="1">
      <c r="C60" s="13"/>
    </row>
    <row r="61" ht="12.95" customHeight="1">
      <c r="C61" s="13"/>
    </row>
    <row r="62" ht="12.95" customHeight="1">
      <c r="C62" s="13"/>
    </row>
    <row r="63" ht="12.95" customHeight="1">
      <c r="C63" s="13"/>
    </row>
    <row r="64" ht="12.95" customHeight="1">
      <c r="C64" s="13"/>
    </row>
    <row r="65" ht="12.95" customHeight="1">
      <c r="C65" s="13"/>
    </row>
    <row r="66" ht="12.95" customHeight="1">
      <c r="C66" s="13"/>
    </row>
  </sheetData>
  <mergeCells count="1">
    <mergeCell ref="A8:A10"/>
  </mergeCells>
  <conditionalFormatting sqref="B1">
    <cfRule type="expression" priority="28" dxfId="2" stopIfTrue="1">
      <formula>$K1="Z"</formula>
    </cfRule>
    <cfRule type="expression" priority="29" dxfId="1" stopIfTrue="1">
      <formula>$K1="T"</formula>
    </cfRule>
    <cfRule type="expression" priority="30" dxfId="0" stopIfTrue="1">
      <formula>$K1="Y"</formula>
    </cfRule>
  </conditionalFormatting>
  <conditionalFormatting sqref="C11:D13 B1">
    <cfRule type="expression" priority="25" dxfId="2" stopIfTrue="1">
      <formula>#REF!="Z"</formula>
    </cfRule>
    <cfRule type="expression" priority="26" dxfId="1" stopIfTrue="1">
      <formula>#REF!="T"</formula>
    </cfRule>
    <cfRule type="expression" priority="27" dxfId="0" stopIfTrue="1">
      <formula>#REF!="Y"</formula>
    </cfRule>
  </conditionalFormatting>
  <conditionalFormatting sqref="H50">
    <cfRule type="expression" priority="22" dxfId="2" stopIfTrue="1">
      <formula>$J50="Z"</formula>
    </cfRule>
    <cfRule type="expression" priority="23" dxfId="1" stopIfTrue="1">
      <formula>$J50="T"</formula>
    </cfRule>
    <cfRule type="expression" priority="24" dxfId="0" stopIfTrue="1">
      <formula>$J50="Y"</formula>
    </cfRule>
  </conditionalFormatting>
  <conditionalFormatting sqref="H51">
    <cfRule type="expression" priority="19" dxfId="2" stopIfTrue="1">
      <formula>$J51="Z"</formula>
    </cfRule>
    <cfRule type="expression" priority="20" dxfId="1" stopIfTrue="1">
      <formula>$J51="T"</formula>
    </cfRule>
    <cfRule type="expression" priority="21" dxfId="0" stopIfTrue="1">
      <formula>$J51="Y"</formula>
    </cfRule>
  </conditionalFormatting>
  <conditionalFormatting sqref="H49">
    <cfRule type="expression" priority="16" dxfId="2" stopIfTrue="1">
      <formula>$J49="Z"</formula>
    </cfRule>
    <cfRule type="expression" priority="17" dxfId="1" stopIfTrue="1">
      <formula>$J49="T"</formula>
    </cfRule>
    <cfRule type="expression" priority="18" dxfId="0" stopIfTrue="1">
      <formula>$J49="Y"</formula>
    </cfRule>
  </conditionalFormatting>
  <conditionalFormatting sqref="H50">
    <cfRule type="expression" priority="13" dxfId="2" stopIfTrue="1">
      <formula>$J50="Z"</formula>
    </cfRule>
    <cfRule type="expression" priority="14" dxfId="1" stopIfTrue="1">
      <formula>$J50="T"</formula>
    </cfRule>
    <cfRule type="expression" priority="15" dxfId="0" stopIfTrue="1">
      <formula>$J50="Y"</formula>
    </cfRule>
  </conditionalFormatting>
  <conditionalFormatting sqref="H51">
    <cfRule type="expression" priority="10" dxfId="2" stopIfTrue="1">
      <formula>$J51="Z"</formula>
    </cfRule>
    <cfRule type="expression" priority="11" dxfId="1" stopIfTrue="1">
      <formula>$J51="T"</formula>
    </cfRule>
    <cfRule type="expression" priority="12" dxfId="0" stopIfTrue="1">
      <formula>$J51="Y"</formula>
    </cfRule>
  </conditionalFormatting>
  <conditionalFormatting sqref="B2">
    <cfRule type="expression" priority="7" dxfId="2" stopIfTrue="1">
      <formula>$K2="Z"</formula>
    </cfRule>
    <cfRule type="expression" priority="8" dxfId="1" stopIfTrue="1">
      <formula>$K2="T"</formula>
    </cfRule>
    <cfRule type="expression" priority="9" dxfId="0" stopIfTrue="1">
      <formula>$K2="Y"</formula>
    </cfRule>
  </conditionalFormatting>
  <conditionalFormatting sqref="B2">
    <cfRule type="expression" priority="4" dxfId="2" stopIfTrue="1">
      <formula>$K2="Z"</formula>
    </cfRule>
    <cfRule type="expression" priority="5" dxfId="1" stopIfTrue="1">
      <formula>$K2="T"</formula>
    </cfRule>
    <cfRule type="expression" priority="6" dxfId="0" stopIfTrue="1">
      <formula>$K2="Y"</formula>
    </cfRule>
  </conditionalFormatting>
  <conditionalFormatting sqref="B2">
    <cfRule type="expression" priority="1" dxfId="2" stopIfTrue="1">
      <formula>#REF!="Z"</formula>
    </cfRule>
    <cfRule type="expression" priority="2" dxfId="1" stopIfTrue="1">
      <formula>#REF!="T"</formula>
    </cfRule>
    <cfRule type="expression" priority="3" dxfId="0" stopIfTrue="1">
      <formula>#REF!="Y"</formula>
    </cfRule>
  </conditionalFormatting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workbookViewId="0" topLeftCell="A1">
      <selection activeCell="A13" sqref="A13:J15"/>
    </sheetView>
  </sheetViews>
  <sheetFormatPr defaultColWidth="9.140625" defaultRowHeight="15"/>
  <cols>
    <col min="1" max="1" width="4.00390625" style="13" customWidth="1"/>
    <col min="2" max="2" width="68.7109375" style="13" customWidth="1"/>
    <col min="3" max="3" width="3.00390625" style="38" customWidth="1"/>
    <col min="4" max="4" width="9.00390625" style="13" customWidth="1"/>
    <col min="5" max="5" width="6.7109375" style="13" customWidth="1"/>
    <col min="6" max="6" width="6.57421875" style="13" customWidth="1"/>
    <col min="7" max="7" width="7.28125" style="13" customWidth="1"/>
    <col min="8" max="8" width="10.57421875" style="13" customWidth="1"/>
    <col min="9" max="9" width="9.00390625" style="13" customWidth="1"/>
    <col min="10" max="10" width="10.421875" style="13" customWidth="1"/>
    <col min="11" max="16384" width="9.140625" style="13" customWidth="1"/>
  </cols>
  <sheetData>
    <row r="1" spans="1:10" ht="16.5" customHeight="1">
      <c r="A1" s="10" t="s">
        <v>97</v>
      </c>
      <c r="B1" s="11"/>
      <c r="C1" s="12"/>
      <c r="D1" s="12"/>
      <c r="E1" s="7"/>
      <c r="F1" s="7"/>
      <c r="G1" s="7"/>
      <c r="H1" s="11" t="s">
        <v>38</v>
      </c>
      <c r="I1" s="11"/>
      <c r="J1" s="10"/>
    </row>
    <row r="2" spans="1:10" ht="12.95" customHeight="1">
      <c r="A2" s="34" t="s">
        <v>0</v>
      </c>
      <c r="B2" s="126" t="s">
        <v>1</v>
      </c>
      <c r="C2" s="34"/>
      <c r="D2" s="34" t="s">
        <v>2</v>
      </c>
      <c r="E2" s="126" t="s">
        <v>3</v>
      </c>
      <c r="F2" s="126" t="s">
        <v>4</v>
      </c>
      <c r="G2" s="126" t="s">
        <v>5</v>
      </c>
      <c r="H2" s="34" t="s">
        <v>6</v>
      </c>
      <c r="I2" s="34" t="s">
        <v>7</v>
      </c>
      <c r="J2" s="34" t="s">
        <v>8</v>
      </c>
    </row>
    <row r="3" spans="1:10" ht="12.95" customHeight="1">
      <c r="A3" s="35" t="s">
        <v>9</v>
      </c>
      <c r="B3" s="127"/>
      <c r="C3" s="35"/>
      <c r="D3" s="35" t="s">
        <v>10</v>
      </c>
      <c r="E3" s="127"/>
      <c r="F3" s="127"/>
      <c r="G3" s="127"/>
      <c r="H3" s="35" t="s">
        <v>11</v>
      </c>
      <c r="I3" s="35" t="s">
        <v>40</v>
      </c>
      <c r="J3" s="35" t="s">
        <v>11</v>
      </c>
    </row>
    <row r="4" spans="1:10" ht="12.95" customHeight="1">
      <c r="A4" s="14" t="s">
        <v>12</v>
      </c>
      <c r="B4" s="1"/>
      <c r="C4" s="2"/>
      <c r="D4" s="2"/>
      <c r="E4" s="2"/>
      <c r="F4" s="2"/>
      <c r="G4" s="2"/>
      <c r="H4" s="2"/>
      <c r="I4" s="3"/>
      <c r="J4" s="4"/>
    </row>
    <row r="5" spans="1:10" ht="12.95" customHeight="1">
      <c r="A5" s="123" t="s">
        <v>13</v>
      </c>
      <c r="B5" s="44" t="s">
        <v>74</v>
      </c>
      <c r="C5" s="56"/>
      <c r="D5" s="43"/>
      <c r="E5" s="99">
        <v>6402</v>
      </c>
      <c r="F5" s="99">
        <v>2229</v>
      </c>
      <c r="G5" s="43" t="s">
        <v>58</v>
      </c>
      <c r="H5" s="49">
        <v>16.82</v>
      </c>
      <c r="I5" s="85">
        <v>44.227</v>
      </c>
      <c r="J5" s="47">
        <f aca="true" t="shared" si="0" ref="J5:J7">H5+I5</f>
        <v>61.047</v>
      </c>
    </row>
    <row r="6" spans="1:10" ht="12.95" customHeight="1">
      <c r="A6" s="122"/>
      <c r="B6" s="44" t="s">
        <v>75</v>
      </c>
      <c r="C6" s="56"/>
      <c r="D6" s="43"/>
      <c r="E6" s="99">
        <v>6402</v>
      </c>
      <c r="F6" s="99">
        <v>5364</v>
      </c>
      <c r="G6" s="43" t="s">
        <v>82</v>
      </c>
      <c r="H6" s="49">
        <v>63.89</v>
      </c>
      <c r="I6" s="85">
        <v>44.226</v>
      </c>
      <c r="J6" s="47">
        <f t="shared" si="0"/>
        <v>108.116</v>
      </c>
    </row>
    <row r="7" spans="1:10" ht="12.95" customHeight="1">
      <c r="A7" s="99" t="s">
        <v>14</v>
      </c>
      <c r="B7" s="44" t="s">
        <v>93</v>
      </c>
      <c r="C7" s="56"/>
      <c r="D7" s="43" t="s">
        <v>91</v>
      </c>
      <c r="E7" s="99"/>
      <c r="F7" s="99">
        <v>4116</v>
      </c>
      <c r="G7" s="43" t="s">
        <v>90</v>
      </c>
      <c r="H7" s="49">
        <v>384</v>
      </c>
      <c r="I7" s="85">
        <v>-24</v>
      </c>
      <c r="J7" s="47">
        <f t="shared" si="0"/>
        <v>360</v>
      </c>
    </row>
    <row r="8" spans="1:10" ht="12.95" customHeight="1">
      <c r="A8" s="15"/>
      <c r="B8" s="88"/>
      <c r="C8" s="84"/>
      <c r="D8" s="84"/>
      <c r="E8" s="124" t="s">
        <v>15</v>
      </c>
      <c r="F8" s="124"/>
      <c r="G8" s="124"/>
      <c r="H8" s="83">
        <f>H5+H7</f>
        <v>400.82</v>
      </c>
      <c r="I8" s="83">
        <f aca="true" t="shared" si="1" ref="I8:J8">I5+I7</f>
        <v>20.226999999999997</v>
      </c>
      <c r="J8" s="83">
        <f t="shared" si="1"/>
        <v>421.047</v>
      </c>
    </row>
    <row r="9" spans="1:10" ht="12.95" customHeight="1">
      <c r="A9" s="15"/>
      <c r="B9" s="89" t="s">
        <v>33</v>
      </c>
      <c r="C9" s="84"/>
      <c r="D9" s="84"/>
      <c r="E9" s="125" t="s">
        <v>16</v>
      </c>
      <c r="F9" s="125"/>
      <c r="G9" s="125"/>
      <c r="H9" s="83">
        <f>H6</f>
        <v>63.89</v>
      </c>
      <c r="I9" s="83">
        <f aca="true" t="shared" si="2" ref="I9:J9">I6</f>
        <v>44.226</v>
      </c>
      <c r="J9" s="83">
        <f t="shared" si="2"/>
        <v>108.116</v>
      </c>
    </row>
    <row r="10" spans="1:10" ht="12.95" customHeight="1">
      <c r="A10" s="15"/>
      <c r="B10" s="90"/>
      <c r="C10" s="84"/>
      <c r="D10" s="84"/>
      <c r="E10" s="125" t="s">
        <v>17</v>
      </c>
      <c r="F10" s="125"/>
      <c r="G10" s="125"/>
      <c r="H10" s="83">
        <v>0</v>
      </c>
      <c r="I10" s="83">
        <v>0</v>
      </c>
      <c r="J10" s="83">
        <v>0</v>
      </c>
    </row>
    <row r="11" spans="1:10" ht="12.95" customHeight="1">
      <c r="A11" s="17"/>
      <c r="B11" s="65"/>
      <c r="C11" s="91"/>
      <c r="D11" s="91"/>
      <c r="E11" s="125" t="s">
        <v>18</v>
      </c>
      <c r="F11" s="125"/>
      <c r="G11" s="125"/>
      <c r="H11" s="57">
        <f>H8-H9-H10</f>
        <v>336.93</v>
      </c>
      <c r="I11" s="57">
        <f aca="true" t="shared" si="3" ref="I11:J11">I8-I9-I10</f>
        <v>-23.999000000000002</v>
      </c>
      <c r="J11" s="57">
        <f t="shared" si="3"/>
        <v>312.93100000000004</v>
      </c>
    </row>
    <row r="12" spans="1:10" ht="26.25" customHeight="1">
      <c r="A12" s="20" t="s">
        <v>19</v>
      </c>
      <c r="B12" s="65"/>
      <c r="C12" s="91"/>
      <c r="D12" s="91"/>
      <c r="E12" s="92"/>
      <c r="F12" s="65"/>
      <c r="G12" s="65"/>
      <c r="H12" s="93"/>
      <c r="I12" s="93"/>
      <c r="J12" s="94"/>
    </row>
    <row r="13" spans="1:10" ht="12.95" customHeight="1">
      <c r="A13" s="134" t="s">
        <v>13</v>
      </c>
      <c r="B13" s="44" t="s">
        <v>85</v>
      </c>
      <c r="C13" s="58"/>
      <c r="D13" s="60"/>
      <c r="E13" s="59">
        <v>5213</v>
      </c>
      <c r="F13" s="59">
        <v>5169</v>
      </c>
      <c r="G13" s="43" t="s">
        <v>84</v>
      </c>
      <c r="H13" s="47">
        <v>350</v>
      </c>
      <c r="I13" s="48">
        <v>-300</v>
      </c>
      <c r="J13" s="49">
        <f aca="true" t="shared" si="4" ref="J13:J16">H13+I13</f>
        <v>50</v>
      </c>
    </row>
    <row r="14" spans="1:10" ht="12.95" customHeight="1">
      <c r="A14" s="134"/>
      <c r="B14" s="44" t="s">
        <v>83</v>
      </c>
      <c r="C14" s="58"/>
      <c r="D14" s="60"/>
      <c r="E14" s="59">
        <v>5213</v>
      </c>
      <c r="F14" s="59">
        <v>5903</v>
      </c>
      <c r="G14" s="43"/>
      <c r="H14" s="47">
        <v>700</v>
      </c>
      <c r="I14" s="48">
        <v>-700</v>
      </c>
      <c r="J14" s="49">
        <f t="shared" si="4"/>
        <v>0</v>
      </c>
    </row>
    <row r="15" spans="1:10" ht="12.95" customHeight="1">
      <c r="A15" s="134"/>
      <c r="B15" s="55" t="s">
        <v>95</v>
      </c>
      <c r="C15" s="39" t="s">
        <v>48</v>
      </c>
      <c r="D15" s="40"/>
      <c r="E15" s="41">
        <v>5269</v>
      </c>
      <c r="F15" s="41">
        <v>5321</v>
      </c>
      <c r="G15" s="45"/>
      <c r="H15" s="51">
        <v>0</v>
      </c>
      <c r="I15" s="52">
        <v>1000</v>
      </c>
      <c r="J15" s="53">
        <f t="shared" si="4"/>
        <v>1000</v>
      </c>
    </row>
    <row r="16" spans="1:10" ht="12.95" customHeight="1">
      <c r="A16" s="99" t="s">
        <v>14</v>
      </c>
      <c r="B16" s="44" t="s">
        <v>96</v>
      </c>
      <c r="C16" s="58"/>
      <c r="D16" s="60"/>
      <c r="E16" s="59">
        <v>3639</v>
      </c>
      <c r="F16" s="59">
        <v>5901</v>
      </c>
      <c r="G16" s="43" t="s">
        <v>70</v>
      </c>
      <c r="H16" s="47">
        <v>1638.34</v>
      </c>
      <c r="I16" s="48">
        <v>-24</v>
      </c>
      <c r="J16" s="49">
        <f t="shared" si="4"/>
        <v>1614.34</v>
      </c>
    </row>
    <row r="17" spans="1:10" ht="12.95" customHeight="1">
      <c r="A17" s="17"/>
      <c r="B17" s="65"/>
      <c r="C17" s="91"/>
      <c r="D17" s="91"/>
      <c r="E17" s="135" t="s">
        <v>20</v>
      </c>
      <c r="F17" s="136"/>
      <c r="G17" s="137"/>
      <c r="H17" s="57">
        <f>SUM(H13:H16)</f>
        <v>2688.34</v>
      </c>
      <c r="I17" s="57">
        <f>SUM(I13:I16)</f>
        <v>-24</v>
      </c>
      <c r="J17" s="57">
        <f>SUM(J13:J15)</f>
        <v>1050</v>
      </c>
    </row>
    <row r="18" spans="1:10" ht="12.95" customHeight="1">
      <c r="A18" s="22" t="s">
        <v>21</v>
      </c>
      <c r="B18" s="65"/>
      <c r="C18" s="91"/>
      <c r="D18" s="91"/>
      <c r="E18" s="92"/>
      <c r="F18" s="65"/>
      <c r="G18" s="65"/>
      <c r="H18" s="93"/>
      <c r="I18" s="93"/>
      <c r="J18" s="95"/>
    </row>
    <row r="19" spans="1:10" ht="12.95" customHeight="1">
      <c r="A19" s="99" t="s">
        <v>13</v>
      </c>
      <c r="B19" s="44"/>
      <c r="C19" s="56"/>
      <c r="D19" s="99"/>
      <c r="E19" s="99"/>
      <c r="F19" s="99"/>
      <c r="G19" s="43"/>
      <c r="H19" s="47"/>
      <c r="I19" s="48"/>
      <c r="J19" s="47"/>
    </row>
    <row r="20" spans="1:10" ht="12.95" customHeight="1">
      <c r="A20" s="19"/>
      <c r="B20" s="65"/>
      <c r="C20" s="91"/>
      <c r="D20" s="91"/>
      <c r="E20" s="138" t="s">
        <v>22</v>
      </c>
      <c r="F20" s="138"/>
      <c r="G20" s="138"/>
      <c r="H20" s="96">
        <f>SUM(H19:H19)</f>
        <v>0</v>
      </c>
      <c r="I20" s="96">
        <f>SUM(I19:I19)</f>
        <v>0</v>
      </c>
      <c r="J20" s="96">
        <f>SUM(J19:J19)</f>
        <v>0</v>
      </c>
    </row>
    <row r="21" spans="1:10" ht="12.95" customHeight="1">
      <c r="A21" s="16" t="s">
        <v>31</v>
      </c>
      <c r="B21" s="18"/>
      <c r="C21" s="19"/>
      <c r="D21" s="19"/>
      <c r="E21" s="23"/>
      <c r="F21" s="23"/>
      <c r="G21" s="23"/>
      <c r="H21" s="24"/>
      <c r="I21" s="25"/>
      <c r="J21" s="24"/>
    </row>
    <row r="22" spans="1:10" ht="12.95" customHeight="1">
      <c r="A22" s="99" t="s">
        <v>13</v>
      </c>
      <c r="B22" s="36"/>
      <c r="C22" s="4"/>
      <c r="D22" s="4"/>
      <c r="E22" s="9"/>
      <c r="F22" s="9"/>
      <c r="G22" s="9"/>
      <c r="H22" s="6">
        <v>0</v>
      </c>
      <c r="I22" s="5">
        <v>0</v>
      </c>
      <c r="J22" s="6">
        <f>H22+I22</f>
        <v>0</v>
      </c>
    </row>
    <row r="23" spans="1:10" ht="12.95" customHeight="1">
      <c r="A23" s="19"/>
      <c r="B23" s="18"/>
      <c r="C23" s="19"/>
      <c r="D23" s="19"/>
      <c r="E23" s="139" t="s">
        <v>32</v>
      </c>
      <c r="F23" s="140"/>
      <c r="G23" s="141"/>
      <c r="H23" s="26">
        <v>0</v>
      </c>
      <c r="I23" s="5">
        <f>SUM(I22:I22)</f>
        <v>0</v>
      </c>
      <c r="J23" s="27">
        <v>0</v>
      </c>
    </row>
    <row r="24" spans="1:10" ht="12.95" customHeight="1">
      <c r="A24" s="19"/>
      <c r="B24" s="18"/>
      <c r="C24" s="19"/>
      <c r="D24" s="19"/>
      <c r="E24" s="21"/>
      <c r="F24" s="21"/>
      <c r="G24" s="28"/>
      <c r="H24" s="26"/>
      <c r="I24" s="29"/>
      <c r="J24" s="24"/>
    </row>
    <row r="25" spans="1:10" ht="12.95" customHeight="1">
      <c r="A25" s="7"/>
      <c r="B25" s="78" t="s">
        <v>30</v>
      </c>
      <c r="C25" s="19"/>
      <c r="D25" s="19"/>
      <c r="E25" s="131" t="s">
        <v>15</v>
      </c>
      <c r="F25" s="132"/>
      <c r="G25" s="132"/>
      <c r="H25" s="133"/>
      <c r="I25" s="8">
        <f>I8</f>
        <v>20.226999999999997</v>
      </c>
      <c r="J25" s="30"/>
    </row>
    <row r="26" spans="1:10" ht="12.95" customHeight="1">
      <c r="A26" s="7"/>
      <c r="B26" s="21"/>
      <c r="C26" s="19"/>
      <c r="D26" s="19"/>
      <c r="E26" s="131" t="s">
        <v>23</v>
      </c>
      <c r="F26" s="132"/>
      <c r="G26" s="132"/>
      <c r="H26" s="133"/>
      <c r="I26" s="8">
        <f>I17+I9</f>
        <v>20.226</v>
      </c>
      <c r="J26" s="17"/>
    </row>
    <row r="27" spans="1:10" ht="12.95" customHeight="1">
      <c r="A27" s="7"/>
      <c r="B27" s="21"/>
      <c r="C27" s="19"/>
      <c r="D27" s="19"/>
      <c r="E27" s="131" t="s">
        <v>24</v>
      </c>
      <c r="F27" s="132"/>
      <c r="G27" s="132"/>
      <c r="H27" s="133"/>
      <c r="I27" s="8">
        <f>I20+I10</f>
        <v>0</v>
      </c>
      <c r="J27" s="31"/>
    </row>
    <row r="28" spans="1:10" ht="12.95" customHeight="1">
      <c r="A28" s="7"/>
      <c r="B28" s="21"/>
      <c r="C28" s="19"/>
      <c r="D28" s="19"/>
      <c r="E28" s="131" t="s">
        <v>25</v>
      </c>
      <c r="F28" s="132"/>
      <c r="G28" s="132"/>
      <c r="H28" s="133"/>
      <c r="I28" s="8">
        <f>I26+I27</f>
        <v>20.226</v>
      </c>
      <c r="J28" s="31"/>
    </row>
    <row r="29" spans="1:10" ht="12.95" customHeight="1">
      <c r="A29" s="7"/>
      <c r="B29" s="21"/>
      <c r="C29" s="19"/>
      <c r="D29" s="19"/>
      <c r="E29" s="128" t="s">
        <v>26</v>
      </c>
      <c r="F29" s="129"/>
      <c r="G29" s="129"/>
      <c r="H29" s="130"/>
      <c r="I29" s="48">
        <f>I25-I28</f>
        <v>0.0009999999999976694</v>
      </c>
      <c r="J29" s="62"/>
    </row>
    <row r="30" spans="1:10" ht="12.95" customHeight="1">
      <c r="A30" s="7"/>
      <c r="B30" s="21"/>
      <c r="C30" s="19"/>
      <c r="D30" s="19"/>
      <c r="E30" s="128" t="s">
        <v>27</v>
      </c>
      <c r="F30" s="129"/>
      <c r="G30" s="129"/>
      <c r="H30" s="130"/>
      <c r="I30" s="48">
        <f>I23</f>
        <v>0</v>
      </c>
      <c r="J30" s="62"/>
    </row>
    <row r="31" spans="1:10" ht="15" customHeight="1">
      <c r="A31" s="7"/>
      <c r="B31" s="79"/>
      <c r="C31" s="32"/>
      <c r="D31" s="32"/>
      <c r="E31" s="63"/>
      <c r="F31" s="64"/>
      <c r="G31" s="65"/>
      <c r="H31" s="80">
        <v>44377</v>
      </c>
      <c r="I31" s="81"/>
      <c r="J31" s="82">
        <v>44377</v>
      </c>
    </row>
    <row r="32" spans="1:10" ht="12.95" customHeight="1">
      <c r="A32" s="7"/>
      <c r="B32" s="78" t="s">
        <v>34</v>
      </c>
      <c r="C32" s="19"/>
      <c r="D32" s="19"/>
      <c r="E32" s="66" t="s">
        <v>28</v>
      </c>
      <c r="F32" s="67"/>
      <c r="G32" s="68"/>
      <c r="H32" s="48">
        <v>446025.33</v>
      </c>
      <c r="I32" s="48">
        <f>I25</f>
        <v>20.226999999999997</v>
      </c>
      <c r="J32" s="48">
        <f>H32+I32</f>
        <v>446045.55700000003</v>
      </c>
    </row>
    <row r="33" spans="1:10" ht="12.95" customHeight="1">
      <c r="A33" s="7"/>
      <c r="B33" s="18"/>
      <c r="C33" s="19"/>
      <c r="D33" s="19"/>
      <c r="E33" s="70" t="s">
        <v>23</v>
      </c>
      <c r="F33" s="71"/>
      <c r="G33" s="46"/>
      <c r="H33" s="47">
        <v>396524.04</v>
      </c>
      <c r="I33" s="48">
        <f>I17+I9</f>
        <v>20.226</v>
      </c>
      <c r="J33" s="47">
        <f>H33+I33</f>
        <v>396544.266</v>
      </c>
    </row>
    <row r="34" spans="1:10" ht="12.95" customHeight="1">
      <c r="A34" s="7"/>
      <c r="B34" s="18"/>
      <c r="C34" s="19"/>
      <c r="D34" s="19"/>
      <c r="E34" s="73" t="s">
        <v>24</v>
      </c>
      <c r="F34" s="65"/>
      <c r="G34" s="74"/>
      <c r="H34" s="47">
        <v>100448.7</v>
      </c>
      <c r="I34" s="48">
        <f>I20+I10</f>
        <v>0</v>
      </c>
      <c r="J34" s="47">
        <f>H34+I34</f>
        <v>100448.7</v>
      </c>
    </row>
    <row r="35" spans="1:10" ht="12.95" customHeight="1">
      <c r="A35" s="7"/>
      <c r="C35" s="32"/>
      <c r="D35" s="32"/>
      <c r="E35" s="75" t="s">
        <v>35</v>
      </c>
      <c r="F35" s="71"/>
      <c r="G35" s="46"/>
      <c r="H35" s="48">
        <f>SUM(H33:H34)</f>
        <v>496972.74</v>
      </c>
      <c r="I35" s="48">
        <f>SUM(I33:I34)</f>
        <v>20.226</v>
      </c>
      <c r="J35" s="48">
        <f>SUM(J33:J34)</f>
        <v>496992.966</v>
      </c>
    </row>
    <row r="36" spans="1:10" ht="12.95" customHeight="1">
      <c r="A36" s="7"/>
      <c r="B36" s="7"/>
      <c r="C36" s="32"/>
      <c r="D36" s="32"/>
      <c r="E36" s="73" t="s">
        <v>18</v>
      </c>
      <c r="F36" s="65"/>
      <c r="G36" s="74"/>
      <c r="H36" s="47">
        <f>H32-H35</f>
        <v>-50947.409999999974</v>
      </c>
      <c r="I36" s="48">
        <f>I32-I35</f>
        <v>0.0009999999999976694</v>
      </c>
      <c r="J36" s="47">
        <f>J32-J35</f>
        <v>-50947.408999999985</v>
      </c>
    </row>
    <row r="37" spans="1:10" ht="12.95" customHeight="1">
      <c r="A37" s="7"/>
      <c r="B37" s="33" t="s">
        <v>39</v>
      </c>
      <c r="C37" s="32"/>
      <c r="D37" s="32"/>
      <c r="E37" s="75" t="s">
        <v>29</v>
      </c>
      <c r="F37" s="71"/>
      <c r="G37" s="46"/>
      <c r="H37" s="48">
        <v>50947.41</v>
      </c>
      <c r="I37" s="48">
        <f>I30</f>
        <v>0</v>
      </c>
      <c r="J37" s="48">
        <f>H37+I37</f>
        <v>50947.41</v>
      </c>
    </row>
    <row r="38" spans="5:10" ht="12.95" customHeight="1">
      <c r="E38" s="77"/>
      <c r="F38" s="77"/>
      <c r="G38" s="77"/>
      <c r="H38" s="77"/>
      <c r="I38" s="77"/>
      <c r="J38" s="77"/>
    </row>
    <row r="39" spans="3:10" ht="12.95" customHeight="1">
      <c r="C39" s="13"/>
      <c r="E39" s="77"/>
      <c r="F39" s="77"/>
      <c r="G39" s="77"/>
      <c r="H39" s="77"/>
      <c r="I39" s="77"/>
      <c r="J39" s="77"/>
    </row>
    <row r="40" ht="12.95" customHeight="1">
      <c r="C40" s="13"/>
    </row>
    <row r="41" ht="12.95" customHeight="1">
      <c r="C41" s="13"/>
    </row>
    <row r="42" ht="12.95" customHeight="1">
      <c r="C42" s="13"/>
    </row>
    <row r="43" ht="12.95" customHeight="1">
      <c r="C43" s="13"/>
    </row>
    <row r="44" ht="12.95" customHeight="1">
      <c r="C44" s="13"/>
    </row>
    <row r="45" ht="12.95" customHeight="1">
      <c r="C45" s="13"/>
    </row>
    <row r="46" ht="12.95" customHeight="1">
      <c r="C46" s="13"/>
    </row>
    <row r="47" ht="12.95" customHeight="1">
      <c r="C47" s="13"/>
    </row>
    <row r="48" ht="12.95" customHeight="1">
      <c r="C48" s="13"/>
    </row>
    <row r="49" ht="12.95" customHeight="1">
      <c r="C49" s="13"/>
    </row>
  </sheetData>
  <mergeCells count="19">
    <mergeCell ref="A13:A15"/>
    <mergeCell ref="E17:G17"/>
    <mergeCell ref="E20:G20"/>
    <mergeCell ref="E23:G23"/>
    <mergeCell ref="E25:H25"/>
    <mergeCell ref="B2:B3"/>
    <mergeCell ref="E2:E3"/>
    <mergeCell ref="F2:F3"/>
    <mergeCell ref="G2:G3"/>
    <mergeCell ref="E30:H30"/>
    <mergeCell ref="E26:H26"/>
    <mergeCell ref="E27:H27"/>
    <mergeCell ref="E28:H28"/>
    <mergeCell ref="E29:H29"/>
    <mergeCell ref="A5:A6"/>
    <mergeCell ref="E8:G8"/>
    <mergeCell ref="E9:G9"/>
    <mergeCell ref="E10:G10"/>
    <mergeCell ref="E11:G11"/>
  </mergeCells>
  <conditionalFormatting sqref="B1">
    <cfRule type="expression" priority="28" dxfId="2" stopIfTrue="1">
      <formula>$K1="Z"</formula>
    </cfRule>
    <cfRule type="expression" priority="29" dxfId="1" stopIfTrue="1">
      <formula>$K1="T"</formula>
    </cfRule>
    <cfRule type="expression" priority="30" dxfId="0" stopIfTrue="1">
      <formula>$K1="Y"</formula>
    </cfRule>
  </conditionalFormatting>
  <conditionalFormatting sqref="C8:D10 B1">
    <cfRule type="expression" priority="25" dxfId="2" stopIfTrue="1">
      <formula>#REF!="Z"</formula>
    </cfRule>
    <cfRule type="expression" priority="26" dxfId="1" stopIfTrue="1">
      <formula>#REF!="T"</formula>
    </cfRule>
    <cfRule type="expression" priority="27" dxfId="0" stopIfTrue="1">
      <formula>#REF!="Y"</formula>
    </cfRule>
  </conditionalFormatting>
  <conditionalFormatting sqref="B2">
    <cfRule type="expression" priority="7" dxfId="2" stopIfTrue="1">
      <formula>$K2="Z"</formula>
    </cfRule>
    <cfRule type="expression" priority="8" dxfId="1" stopIfTrue="1">
      <formula>$K2="T"</formula>
    </cfRule>
    <cfRule type="expression" priority="9" dxfId="0" stopIfTrue="1">
      <formula>$K2="Y"</formula>
    </cfRule>
  </conditionalFormatting>
  <conditionalFormatting sqref="B2">
    <cfRule type="expression" priority="4" dxfId="2" stopIfTrue="1">
      <formula>$K2="Z"</formula>
    </cfRule>
    <cfRule type="expression" priority="5" dxfId="1" stopIfTrue="1">
      <formula>$K2="T"</formula>
    </cfRule>
    <cfRule type="expression" priority="6" dxfId="0" stopIfTrue="1">
      <formula>$K2="Y"</formula>
    </cfRule>
  </conditionalFormatting>
  <conditionalFormatting sqref="B2">
    <cfRule type="expression" priority="1" dxfId="2" stopIfTrue="1">
      <formula>#REF!="Z"</formula>
    </cfRule>
    <cfRule type="expression" priority="2" dxfId="1" stopIfTrue="1">
      <formula>#REF!="T"</formula>
    </cfRule>
    <cfRule type="expression" priority="3" dxfId="0" stopIfTrue="1">
      <formula>#REF!="Y"</formula>
    </cfRule>
  </conditionalFormatting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2"/>
  <sheetViews>
    <sheetView tabSelected="1" workbookViewId="0" topLeftCell="A1">
      <selection activeCell="H7" sqref="H7"/>
    </sheetView>
  </sheetViews>
  <sheetFormatPr defaultColWidth="9.140625" defaultRowHeight="15"/>
  <cols>
    <col min="1" max="1" width="4.00390625" style="13" customWidth="1"/>
    <col min="2" max="2" width="74.8515625" style="13" customWidth="1"/>
    <col min="3" max="3" width="4.140625" style="38" customWidth="1"/>
    <col min="4" max="4" width="10.421875" style="13" customWidth="1"/>
    <col min="5" max="5" width="6.7109375" style="13" customWidth="1"/>
    <col min="6" max="6" width="6.57421875" style="13" customWidth="1"/>
    <col min="7" max="7" width="7.28125" style="13" customWidth="1"/>
    <col min="8" max="8" width="10.57421875" style="13" customWidth="1"/>
    <col min="9" max="9" width="9.00390625" style="13" customWidth="1"/>
    <col min="10" max="10" width="10.421875" style="13" customWidth="1"/>
    <col min="11" max="16384" width="9.140625" style="13" customWidth="1"/>
  </cols>
  <sheetData>
    <row r="1" spans="1:10" ht="16.5" customHeight="1">
      <c r="A1" s="10" t="s">
        <v>41</v>
      </c>
      <c r="B1" s="11"/>
      <c r="C1" s="12"/>
      <c r="D1" s="12"/>
      <c r="E1" s="7"/>
      <c r="F1" s="7"/>
      <c r="G1" s="7"/>
      <c r="H1" s="11" t="s">
        <v>98</v>
      </c>
      <c r="I1" s="11"/>
      <c r="J1" s="10"/>
    </row>
    <row r="2" spans="1:10" ht="12.95" customHeight="1">
      <c r="A2" s="34" t="s">
        <v>0</v>
      </c>
      <c r="B2" s="100" t="s">
        <v>1</v>
      </c>
      <c r="C2" s="34"/>
      <c r="D2" s="34" t="s">
        <v>2</v>
      </c>
      <c r="E2" s="100" t="s">
        <v>3</v>
      </c>
      <c r="F2" s="100" t="s">
        <v>4</v>
      </c>
      <c r="G2" s="100" t="s">
        <v>5</v>
      </c>
      <c r="H2" s="34" t="s">
        <v>6</v>
      </c>
      <c r="I2" s="34" t="s">
        <v>7</v>
      </c>
      <c r="J2" s="34" t="s">
        <v>8</v>
      </c>
    </row>
    <row r="3" spans="1:10" ht="12.95" customHeight="1">
      <c r="A3" s="35" t="s">
        <v>9</v>
      </c>
      <c r="B3" s="101"/>
      <c r="C3" s="35"/>
      <c r="D3" s="35" t="s">
        <v>10</v>
      </c>
      <c r="E3" s="101"/>
      <c r="F3" s="101"/>
      <c r="G3" s="101"/>
      <c r="H3" s="35" t="s">
        <v>11</v>
      </c>
      <c r="I3" s="35" t="s">
        <v>40</v>
      </c>
      <c r="J3" s="35" t="s">
        <v>11</v>
      </c>
    </row>
    <row r="4" spans="1:10" ht="12.95" customHeight="1">
      <c r="A4" s="14" t="s">
        <v>12</v>
      </c>
      <c r="B4" s="1"/>
      <c r="C4" s="2"/>
      <c r="D4" s="2"/>
      <c r="E4" s="2"/>
      <c r="F4" s="2"/>
      <c r="G4" s="2"/>
      <c r="H4" s="2"/>
      <c r="I4" s="3"/>
      <c r="J4" s="4"/>
    </row>
    <row r="5" spans="1:10" ht="12.95" customHeight="1">
      <c r="A5" s="99" t="s">
        <v>13</v>
      </c>
      <c r="B5" s="44" t="s">
        <v>81</v>
      </c>
      <c r="C5" s="56"/>
      <c r="D5" s="43"/>
      <c r="E5" s="99">
        <v>3392</v>
      </c>
      <c r="F5" s="99">
        <v>2229</v>
      </c>
      <c r="G5" s="43" t="s">
        <v>44</v>
      </c>
      <c r="H5" s="49">
        <v>1326.97</v>
      </c>
      <c r="I5" s="85">
        <v>754.53</v>
      </c>
      <c r="J5" s="47">
        <f aca="true" t="shared" si="0" ref="J5:J13">H5+I5</f>
        <v>2081.5</v>
      </c>
    </row>
    <row r="6" spans="1:10" ht="12.95" customHeight="1">
      <c r="A6" s="102" t="s">
        <v>14</v>
      </c>
      <c r="B6" s="55" t="s">
        <v>80</v>
      </c>
      <c r="C6" s="54" t="s">
        <v>48</v>
      </c>
      <c r="D6" s="45"/>
      <c r="E6" s="50">
        <v>3519</v>
      </c>
      <c r="F6" s="50">
        <v>3121</v>
      </c>
      <c r="G6" s="45"/>
      <c r="H6" s="53">
        <v>0</v>
      </c>
      <c r="I6" s="61">
        <v>470</v>
      </c>
      <c r="J6" s="51">
        <f t="shared" si="0"/>
        <v>470</v>
      </c>
    </row>
    <row r="7" spans="1:10" ht="12.95" customHeight="1">
      <c r="A7" s="99" t="s">
        <v>36</v>
      </c>
      <c r="B7" s="55" t="s">
        <v>79</v>
      </c>
      <c r="C7" s="54" t="s">
        <v>48</v>
      </c>
      <c r="D7" s="45"/>
      <c r="E7" s="50">
        <v>6402</v>
      </c>
      <c r="F7" s="50">
        <v>2222</v>
      </c>
      <c r="G7" s="45"/>
      <c r="H7" s="53">
        <v>0</v>
      </c>
      <c r="I7" s="61">
        <v>24.69</v>
      </c>
      <c r="J7" s="51">
        <f t="shared" si="0"/>
        <v>24.69</v>
      </c>
    </row>
    <row r="8" spans="1:10" ht="12.95" customHeight="1">
      <c r="A8" s="120" t="s">
        <v>37</v>
      </c>
      <c r="B8" s="55" t="s">
        <v>78</v>
      </c>
      <c r="C8" s="54" t="s">
        <v>48</v>
      </c>
      <c r="D8" s="45"/>
      <c r="E8" s="50">
        <v>4350</v>
      </c>
      <c r="F8" s="50">
        <v>3121</v>
      </c>
      <c r="G8" s="45"/>
      <c r="H8" s="53">
        <v>0</v>
      </c>
      <c r="I8" s="61">
        <v>191.8</v>
      </c>
      <c r="J8" s="51">
        <f t="shared" si="0"/>
        <v>191.8</v>
      </c>
    </row>
    <row r="9" spans="1:10" ht="12.95" customHeight="1">
      <c r="A9" s="121"/>
      <c r="B9" s="55" t="s">
        <v>77</v>
      </c>
      <c r="C9" s="54" t="s">
        <v>48</v>
      </c>
      <c r="D9" s="45"/>
      <c r="E9" s="50">
        <v>4350</v>
      </c>
      <c r="F9" s="50">
        <v>3121</v>
      </c>
      <c r="G9" s="45"/>
      <c r="H9" s="53">
        <v>0</v>
      </c>
      <c r="I9" s="61">
        <v>18.1</v>
      </c>
      <c r="J9" s="51">
        <f t="shared" si="0"/>
        <v>18.1</v>
      </c>
    </row>
    <row r="10" spans="1:10" ht="12.95" customHeight="1">
      <c r="A10" s="122"/>
      <c r="B10" s="44" t="s">
        <v>76</v>
      </c>
      <c r="C10" s="56"/>
      <c r="D10" s="43"/>
      <c r="E10" s="99">
        <v>4350</v>
      </c>
      <c r="F10" s="99">
        <v>6121</v>
      </c>
      <c r="G10" s="43" t="s">
        <v>65</v>
      </c>
      <c r="H10" s="49">
        <v>7650</v>
      </c>
      <c r="I10" s="85">
        <v>209.9</v>
      </c>
      <c r="J10" s="47">
        <f t="shared" si="0"/>
        <v>7859.9</v>
      </c>
    </row>
    <row r="11" spans="1:10" ht="12.95" customHeight="1">
      <c r="A11" s="123" t="s">
        <v>73</v>
      </c>
      <c r="B11" s="44" t="s">
        <v>74</v>
      </c>
      <c r="C11" s="56"/>
      <c r="D11" s="43"/>
      <c r="E11" s="99">
        <v>6402</v>
      </c>
      <c r="F11" s="99">
        <v>2229</v>
      </c>
      <c r="G11" s="43" t="s">
        <v>58</v>
      </c>
      <c r="H11" s="49">
        <v>16.82</v>
      </c>
      <c r="I11" s="85">
        <v>44.227</v>
      </c>
      <c r="J11" s="47">
        <f t="shared" si="0"/>
        <v>61.047</v>
      </c>
    </row>
    <row r="12" spans="1:10" ht="12.95" customHeight="1">
      <c r="A12" s="122"/>
      <c r="B12" s="44" t="s">
        <v>75</v>
      </c>
      <c r="C12" s="56"/>
      <c r="D12" s="43"/>
      <c r="E12" s="99">
        <v>6402</v>
      </c>
      <c r="F12" s="99">
        <v>5364</v>
      </c>
      <c r="G12" s="43" t="s">
        <v>82</v>
      </c>
      <c r="H12" s="49">
        <v>63.89</v>
      </c>
      <c r="I12" s="85">
        <v>44.226</v>
      </c>
      <c r="J12" s="47">
        <f t="shared" si="0"/>
        <v>108.116</v>
      </c>
    </row>
    <row r="13" spans="1:10" ht="12.95" customHeight="1">
      <c r="A13" s="99" t="s">
        <v>92</v>
      </c>
      <c r="B13" s="44" t="s">
        <v>93</v>
      </c>
      <c r="C13" s="56"/>
      <c r="D13" s="43" t="s">
        <v>91</v>
      </c>
      <c r="E13" s="99"/>
      <c r="F13" s="99">
        <v>4116</v>
      </c>
      <c r="G13" s="43" t="s">
        <v>90</v>
      </c>
      <c r="H13" s="49">
        <v>384</v>
      </c>
      <c r="I13" s="85">
        <v>-24</v>
      </c>
      <c r="J13" s="47">
        <f t="shared" si="0"/>
        <v>360</v>
      </c>
    </row>
    <row r="14" spans="1:10" ht="12.95" customHeight="1">
      <c r="A14" s="15"/>
      <c r="B14" s="88"/>
      <c r="C14" s="84"/>
      <c r="D14" s="84"/>
      <c r="E14" s="108" t="s">
        <v>15</v>
      </c>
      <c r="F14" s="108"/>
      <c r="G14" s="108"/>
      <c r="H14" s="83">
        <f>H5+H6+H7+H8+H9+H11+H13</f>
        <v>1727.79</v>
      </c>
      <c r="I14" s="83">
        <f aca="true" t="shared" si="1" ref="I14:J14">I5+I6+I7+I8+I9+I11+I13</f>
        <v>1479.347</v>
      </c>
      <c r="J14" s="83">
        <f t="shared" si="1"/>
        <v>3207.137</v>
      </c>
    </row>
    <row r="15" spans="1:10" ht="12.95" customHeight="1">
      <c r="A15" s="15"/>
      <c r="B15" s="89" t="s">
        <v>33</v>
      </c>
      <c r="C15" s="84"/>
      <c r="D15" s="84"/>
      <c r="E15" s="113" t="s">
        <v>16</v>
      </c>
      <c r="F15" s="113"/>
      <c r="G15" s="113"/>
      <c r="H15" s="83">
        <f>H12</f>
        <v>63.89</v>
      </c>
      <c r="I15" s="83">
        <f aca="true" t="shared" si="2" ref="I15:J15">I12</f>
        <v>44.226</v>
      </c>
      <c r="J15" s="83">
        <f t="shared" si="2"/>
        <v>108.116</v>
      </c>
    </row>
    <row r="16" spans="1:10" ht="12.95" customHeight="1">
      <c r="A16" s="15"/>
      <c r="B16" s="90"/>
      <c r="C16" s="84"/>
      <c r="D16" s="84"/>
      <c r="E16" s="113" t="s">
        <v>17</v>
      </c>
      <c r="F16" s="113"/>
      <c r="G16" s="113"/>
      <c r="H16" s="83">
        <f>H10</f>
        <v>7650</v>
      </c>
      <c r="I16" s="83">
        <f>I10</f>
        <v>209.9</v>
      </c>
      <c r="J16" s="83">
        <f>J10</f>
        <v>7859.9</v>
      </c>
    </row>
    <row r="17" spans="1:10" ht="12.95" customHeight="1">
      <c r="A17" s="17"/>
      <c r="B17" s="65"/>
      <c r="C17" s="91"/>
      <c r="D17" s="91"/>
      <c r="E17" s="113" t="s">
        <v>18</v>
      </c>
      <c r="F17" s="113"/>
      <c r="G17" s="113"/>
      <c r="H17" s="57">
        <f>H14-H15-H16</f>
        <v>-5986.1</v>
      </c>
      <c r="I17" s="57">
        <f aca="true" t="shared" si="3" ref="I17:J17">I14-I15-I16</f>
        <v>1225.221</v>
      </c>
      <c r="J17" s="57">
        <f t="shared" si="3"/>
        <v>-4760.878999999999</v>
      </c>
    </row>
    <row r="18" spans="1:10" ht="12.95" customHeight="1">
      <c r="A18" s="20" t="s">
        <v>19</v>
      </c>
      <c r="B18" s="65"/>
      <c r="C18" s="91"/>
      <c r="D18" s="91"/>
      <c r="E18" s="92"/>
      <c r="F18" s="65"/>
      <c r="G18" s="65"/>
      <c r="H18" s="93"/>
      <c r="I18" s="93"/>
      <c r="J18" s="94"/>
    </row>
    <row r="19" spans="1:10" ht="12.95" customHeight="1">
      <c r="A19" s="120" t="s">
        <v>13</v>
      </c>
      <c r="B19" s="44" t="s">
        <v>60</v>
      </c>
      <c r="C19" s="99"/>
      <c r="D19" s="99"/>
      <c r="E19" s="99">
        <v>3392</v>
      </c>
      <c r="F19" s="99">
        <v>5222</v>
      </c>
      <c r="G19" s="43" t="s">
        <v>42</v>
      </c>
      <c r="H19" s="47">
        <v>85.65</v>
      </c>
      <c r="I19" s="48">
        <v>-40</v>
      </c>
      <c r="J19" s="49">
        <f aca="true" t="shared" si="4" ref="J19:J34">H19+I19</f>
        <v>45.650000000000006</v>
      </c>
    </row>
    <row r="20" spans="1:10" ht="12.95" customHeight="1">
      <c r="A20" s="121"/>
      <c r="B20" s="55" t="s">
        <v>49</v>
      </c>
      <c r="C20" s="39" t="s">
        <v>48</v>
      </c>
      <c r="D20" s="37"/>
      <c r="E20" s="42">
        <v>3231</v>
      </c>
      <c r="F20" s="41">
        <v>5339</v>
      </c>
      <c r="G20" s="45" t="s">
        <v>43</v>
      </c>
      <c r="H20" s="51">
        <v>0</v>
      </c>
      <c r="I20" s="52">
        <v>40</v>
      </c>
      <c r="J20" s="53">
        <f t="shared" si="4"/>
        <v>40</v>
      </c>
    </row>
    <row r="21" spans="1:10" ht="12.95" customHeight="1">
      <c r="A21" s="121"/>
      <c r="B21" s="44" t="s">
        <v>56</v>
      </c>
      <c r="C21" s="58"/>
      <c r="D21" s="86"/>
      <c r="E21" s="87">
        <v>3419</v>
      </c>
      <c r="F21" s="59">
        <v>5331</v>
      </c>
      <c r="G21" s="43" t="s">
        <v>57</v>
      </c>
      <c r="H21" s="47">
        <v>270</v>
      </c>
      <c r="I21" s="48">
        <v>-182.89</v>
      </c>
      <c r="J21" s="49">
        <f t="shared" si="4"/>
        <v>87.11000000000001</v>
      </c>
    </row>
    <row r="22" spans="1:10" ht="12.95" customHeight="1">
      <c r="A22" s="121"/>
      <c r="B22" s="44" t="s">
        <v>86</v>
      </c>
      <c r="C22" s="58"/>
      <c r="D22" s="86"/>
      <c r="E22" s="87">
        <v>3111</v>
      </c>
      <c r="F22" s="59">
        <v>5331</v>
      </c>
      <c r="G22" s="43" t="s">
        <v>58</v>
      </c>
      <c r="H22" s="47">
        <v>8143</v>
      </c>
      <c r="I22" s="48">
        <v>182.89</v>
      </c>
      <c r="J22" s="49">
        <f t="shared" si="4"/>
        <v>8325.89</v>
      </c>
    </row>
    <row r="23" spans="1:10" ht="12.95" customHeight="1">
      <c r="A23" s="121"/>
      <c r="B23" s="44" t="s">
        <v>61</v>
      </c>
      <c r="C23" s="58"/>
      <c r="D23" s="86">
        <v>103533063</v>
      </c>
      <c r="E23" s="87">
        <v>3113</v>
      </c>
      <c r="F23" s="59">
        <v>5011</v>
      </c>
      <c r="G23" s="43" t="s">
        <v>59</v>
      </c>
      <c r="H23" s="47">
        <v>575</v>
      </c>
      <c r="I23" s="48">
        <v>-12.77</v>
      </c>
      <c r="J23" s="49">
        <f t="shared" si="4"/>
        <v>562.23</v>
      </c>
    </row>
    <row r="24" spans="1:10" ht="12.95" customHeight="1">
      <c r="A24" s="122"/>
      <c r="B24" s="55" t="s">
        <v>62</v>
      </c>
      <c r="C24" s="39" t="s">
        <v>48</v>
      </c>
      <c r="D24" s="37">
        <v>103533063</v>
      </c>
      <c r="E24" s="42">
        <v>3113</v>
      </c>
      <c r="F24" s="41">
        <v>5424</v>
      </c>
      <c r="G24" s="45" t="s">
        <v>59</v>
      </c>
      <c r="H24" s="51">
        <v>0</v>
      </c>
      <c r="I24" s="52">
        <v>12.77</v>
      </c>
      <c r="J24" s="53">
        <f t="shared" si="4"/>
        <v>12.77</v>
      </c>
    </row>
    <row r="25" spans="1:10" ht="12.95" customHeight="1">
      <c r="A25" s="120" t="s">
        <v>14</v>
      </c>
      <c r="B25" s="44" t="s">
        <v>47</v>
      </c>
      <c r="C25" s="58"/>
      <c r="D25" s="60"/>
      <c r="E25" s="59">
        <v>2223</v>
      </c>
      <c r="F25" s="59">
        <v>5194</v>
      </c>
      <c r="G25" s="43" t="s">
        <v>45</v>
      </c>
      <c r="H25" s="47">
        <v>15</v>
      </c>
      <c r="I25" s="48">
        <v>-1</v>
      </c>
      <c r="J25" s="49">
        <f t="shared" si="4"/>
        <v>14</v>
      </c>
    </row>
    <row r="26" spans="1:10" ht="12.95" customHeight="1">
      <c r="A26" s="122"/>
      <c r="B26" s="55" t="s">
        <v>46</v>
      </c>
      <c r="C26" s="39" t="s">
        <v>48</v>
      </c>
      <c r="D26" s="40"/>
      <c r="E26" s="41">
        <v>2223</v>
      </c>
      <c r="F26" s="41">
        <v>5139</v>
      </c>
      <c r="G26" s="45" t="s">
        <v>45</v>
      </c>
      <c r="H26" s="51">
        <v>0</v>
      </c>
      <c r="I26" s="52">
        <v>1</v>
      </c>
      <c r="J26" s="53">
        <f t="shared" si="4"/>
        <v>1</v>
      </c>
    </row>
    <row r="27" spans="1:10" ht="12.95" customHeight="1">
      <c r="A27" s="120" t="s">
        <v>36</v>
      </c>
      <c r="B27" s="44" t="s">
        <v>87</v>
      </c>
      <c r="C27" s="58"/>
      <c r="D27" s="60"/>
      <c r="E27" s="59">
        <v>4343</v>
      </c>
      <c r="F27" s="59">
        <v>5222</v>
      </c>
      <c r="G27" s="43" t="s">
        <v>50</v>
      </c>
      <c r="H27" s="47">
        <v>131</v>
      </c>
      <c r="I27" s="48">
        <v>-3</v>
      </c>
      <c r="J27" s="49">
        <f t="shared" si="4"/>
        <v>128</v>
      </c>
    </row>
    <row r="28" spans="1:10" ht="12.95" customHeight="1">
      <c r="A28" s="121"/>
      <c r="B28" s="55" t="s">
        <v>51</v>
      </c>
      <c r="C28" s="39" t="s">
        <v>48</v>
      </c>
      <c r="D28" s="40"/>
      <c r="E28" s="41">
        <v>4379</v>
      </c>
      <c r="F28" s="41">
        <v>5222</v>
      </c>
      <c r="G28" s="45" t="s">
        <v>52</v>
      </c>
      <c r="H28" s="51">
        <v>0</v>
      </c>
      <c r="I28" s="52">
        <v>3</v>
      </c>
      <c r="J28" s="53">
        <f t="shared" si="4"/>
        <v>3</v>
      </c>
    </row>
    <row r="29" spans="1:10" ht="12.95" customHeight="1">
      <c r="A29" s="121"/>
      <c r="B29" s="44" t="s">
        <v>88</v>
      </c>
      <c r="C29" s="58"/>
      <c r="D29" s="60"/>
      <c r="E29" s="59">
        <v>4399</v>
      </c>
      <c r="F29" s="59">
        <v>5222</v>
      </c>
      <c r="G29" s="43" t="s">
        <v>53</v>
      </c>
      <c r="H29" s="47">
        <v>150</v>
      </c>
      <c r="I29" s="48">
        <v>-70</v>
      </c>
      <c r="J29" s="49">
        <f t="shared" si="4"/>
        <v>80</v>
      </c>
    </row>
    <row r="30" spans="1:10" ht="12.95" customHeight="1">
      <c r="A30" s="122"/>
      <c r="B30" s="55" t="s">
        <v>55</v>
      </c>
      <c r="C30" s="39" t="s">
        <v>48</v>
      </c>
      <c r="D30" s="40"/>
      <c r="E30" s="41">
        <v>4359</v>
      </c>
      <c r="F30" s="41">
        <v>5222</v>
      </c>
      <c r="G30" s="45" t="s">
        <v>54</v>
      </c>
      <c r="H30" s="51">
        <v>0</v>
      </c>
      <c r="I30" s="52">
        <v>70</v>
      </c>
      <c r="J30" s="53">
        <f t="shared" si="4"/>
        <v>70</v>
      </c>
    </row>
    <row r="31" spans="1:10" ht="12.95" customHeight="1">
      <c r="A31" s="134" t="s">
        <v>37</v>
      </c>
      <c r="B31" s="44" t="s">
        <v>85</v>
      </c>
      <c r="C31" s="58"/>
      <c r="D31" s="60"/>
      <c r="E31" s="59">
        <v>5213</v>
      </c>
      <c r="F31" s="59">
        <v>5169</v>
      </c>
      <c r="G31" s="43" t="s">
        <v>84</v>
      </c>
      <c r="H31" s="47">
        <v>350</v>
      </c>
      <c r="I31" s="48">
        <v>-300</v>
      </c>
      <c r="J31" s="49">
        <f t="shared" si="4"/>
        <v>50</v>
      </c>
    </row>
    <row r="32" spans="1:10" ht="12.95" customHeight="1">
      <c r="A32" s="134"/>
      <c r="B32" s="44" t="s">
        <v>83</v>
      </c>
      <c r="C32" s="58"/>
      <c r="D32" s="60"/>
      <c r="E32" s="59">
        <v>5213</v>
      </c>
      <c r="F32" s="59">
        <v>5903</v>
      </c>
      <c r="G32" s="43"/>
      <c r="H32" s="47">
        <v>700</v>
      </c>
      <c r="I32" s="48">
        <v>-700</v>
      </c>
      <c r="J32" s="49">
        <f t="shared" si="4"/>
        <v>0</v>
      </c>
    </row>
    <row r="33" spans="1:10" ht="12.95" customHeight="1">
      <c r="A33" s="134"/>
      <c r="B33" s="55" t="s">
        <v>95</v>
      </c>
      <c r="C33" s="39" t="s">
        <v>48</v>
      </c>
      <c r="D33" s="40"/>
      <c r="E33" s="41">
        <v>5269</v>
      </c>
      <c r="F33" s="41">
        <v>5321</v>
      </c>
      <c r="G33" s="45"/>
      <c r="H33" s="51">
        <v>0</v>
      </c>
      <c r="I33" s="52">
        <v>1000</v>
      </c>
      <c r="J33" s="53">
        <f t="shared" si="4"/>
        <v>1000</v>
      </c>
    </row>
    <row r="34" spans="1:10" ht="12.95" customHeight="1">
      <c r="A34" s="99" t="s">
        <v>73</v>
      </c>
      <c r="B34" s="44" t="s">
        <v>72</v>
      </c>
      <c r="C34" s="58"/>
      <c r="D34" s="60"/>
      <c r="E34" s="59">
        <v>3639</v>
      </c>
      <c r="F34" s="59">
        <v>5901</v>
      </c>
      <c r="G34" s="43" t="s">
        <v>70</v>
      </c>
      <c r="H34" s="47">
        <v>62.15</v>
      </c>
      <c r="I34" s="48">
        <v>225.22</v>
      </c>
      <c r="J34" s="49">
        <f t="shared" si="4"/>
        <v>287.37</v>
      </c>
    </row>
    <row r="35" spans="1:10" ht="12.95" customHeight="1">
      <c r="A35" s="17"/>
      <c r="B35" s="65"/>
      <c r="C35" s="91"/>
      <c r="D35" s="91"/>
      <c r="E35" s="103" t="s">
        <v>20</v>
      </c>
      <c r="F35" s="104"/>
      <c r="G35" s="105"/>
      <c r="H35" s="57">
        <f>SUM(H19:H34)</f>
        <v>10481.8</v>
      </c>
      <c r="I35" s="57">
        <f>SUM(I19:I34)</f>
        <v>225.22</v>
      </c>
      <c r="J35" s="57">
        <f>SUM(J19:J34)</f>
        <v>10707.02</v>
      </c>
    </row>
    <row r="36" spans="1:10" ht="12.95" customHeight="1">
      <c r="A36" s="22" t="s">
        <v>21</v>
      </c>
      <c r="B36" s="65"/>
      <c r="C36" s="91"/>
      <c r="D36" s="91"/>
      <c r="E36" s="92"/>
      <c r="F36" s="65"/>
      <c r="G36" s="65"/>
      <c r="H36" s="93"/>
      <c r="I36" s="93"/>
      <c r="J36" s="95"/>
    </row>
    <row r="37" spans="1:10" ht="12.95" customHeight="1">
      <c r="A37" s="99" t="s">
        <v>13</v>
      </c>
      <c r="B37" s="55" t="s">
        <v>89</v>
      </c>
      <c r="C37" s="54" t="s">
        <v>48</v>
      </c>
      <c r="D37" s="50"/>
      <c r="E37" s="50">
        <v>3519</v>
      </c>
      <c r="F37" s="50">
        <v>6313</v>
      </c>
      <c r="G37" s="45"/>
      <c r="H37" s="51">
        <v>0</v>
      </c>
      <c r="I37" s="52">
        <v>1000</v>
      </c>
      <c r="J37" s="51">
        <f>H37+I37</f>
        <v>1000</v>
      </c>
    </row>
    <row r="38" spans="1:10" ht="12.95" customHeight="1">
      <c r="A38" s="120" t="s">
        <v>14</v>
      </c>
      <c r="B38" s="44" t="s">
        <v>94</v>
      </c>
      <c r="C38" s="98"/>
      <c r="D38" s="97"/>
      <c r="E38" s="99">
        <v>2212</v>
      </c>
      <c r="F38" s="99">
        <v>6121</v>
      </c>
      <c r="G38" s="43">
        <v>8230</v>
      </c>
      <c r="H38" s="47">
        <v>2500</v>
      </c>
      <c r="I38" s="48">
        <v>-95</v>
      </c>
      <c r="J38" s="47">
        <f>H38+I38</f>
        <v>2405</v>
      </c>
    </row>
    <row r="39" spans="1:10" ht="12.95" customHeight="1">
      <c r="A39" s="121"/>
      <c r="B39" s="44" t="s">
        <v>64</v>
      </c>
      <c r="C39" s="99"/>
      <c r="D39" s="99"/>
      <c r="E39" s="99">
        <v>2219</v>
      </c>
      <c r="F39" s="99">
        <v>6121</v>
      </c>
      <c r="G39" s="43" t="s">
        <v>63</v>
      </c>
      <c r="H39" s="47">
        <v>20</v>
      </c>
      <c r="I39" s="48">
        <v>95</v>
      </c>
      <c r="J39" s="47">
        <f>H39+I39</f>
        <v>115</v>
      </c>
    </row>
    <row r="40" spans="1:10" ht="12.95" customHeight="1">
      <c r="A40" s="121"/>
      <c r="B40" s="44" t="s">
        <v>68</v>
      </c>
      <c r="C40" s="56"/>
      <c r="D40" s="99"/>
      <c r="E40" s="99">
        <v>3632</v>
      </c>
      <c r="F40" s="99">
        <v>6121</v>
      </c>
      <c r="G40" s="99">
        <v>9306</v>
      </c>
      <c r="H40" s="47">
        <v>6900</v>
      </c>
      <c r="I40" s="48">
        <v>-200</v>
      </c>
      <c r="J40" s="47">
        <f aca="true" t="shared" si="5" ref="J40">H40+I40</f>
        <v>6700</v>
      </c>
    </row>
    <row r="41" spans="1:10" ht="12.95" customHeight="1">
      <c r="A41" s="121"/>
      <c r="B41" s="44" t="s">
        <v>69</v>
      </c>
      <c r="C41" s="99"/>
      <c r="D41" s="99"/>
      <c r="E41" s="99">
        <v>3611</v>
      </c>
      <c r="F41" s="99">
        <v>6121</v>
      </c>
      <c r="G41" s="43" t="s">
        <v>66</v>
      </c>
      <c r="H41" s="47">
        <v>2640</v>
      </c>
      <c r="I41" s="48">
        <v>-200</v>
      </c>
      <c r="J41" s="47">
        <f>H41+I41</f>
        <v>2440</v>
      </c>
    </row>
    <row r="42" spans="1:10" ht="12.95" customHeight="1">
      <c r="A42" s="122"/>
      <c r="B42" s="44" t="s">
        <v>71</v>
      </c>
      <c r="C42" s="99"/>
      <c r="D42" s="99"/>
      <c r="E42" s="99">
        <v>3429</v>
      </c>
      <c r="F42" s="99">
        <v>6121</v>
      </c>
      <c r="G42" s="43" t="s">
        <v>67</v>
      </c>
      <c r="H42" s="47">
        <v>12041</v>
      </c>
      <c r="I42" s="48">
        <v>400</v>
      </c>
      <c r="J42" s="47">
        <f>H42+I42</f>
        <v>12441</v>
      </c>
    </row>
    <row r="43" spans="1:10" ht="12.95" customHeight="1">
      <c r="A43" s="19"/>
      <c r="B43" s="65"/>
      <c r="C43" s="91"/>
      <c r="D43" s="91"/>
      <c r="E43" s="109" t="s">
        <v>22</v>
      </c>
      <c r="F43" s="109"/>
      <c r="G43" s="109"/>
      <c r="H43" s="96">
        <f>SUM(H37:H42)</f>
        <v>24101</v>
      </c>
      <c r="I43" s="96">
        <f>SUM(I37:I42)</f>
        <v>1000</v>
      </c>
      <c r="J43" s="96">
        <f>SUM(J37:J42)</f>
        <v>25101</v>
      </c>
    </row>
    <row r="44" spans="1:10" ht="12.95" customHeight="1">
      <c r="A44" s="16" t="s">
        <v>31</v>
      </c>
      <c r="B44" s="18"/>
      <c r="C44" s="19"/>
      <c r="D44" s="19"/>
      <c r="E44" s="23"/>
      <c r="F44" s="23"/>
      <c r="G44" s="23"/>
      <c r="H44" s="24"/>
      <c r="I44" s="25"/>
      <c r="J44" s="24"/>
    </row>
    <row r="45" spans="1:10" ht="12.95" customHeight="1">
      <c r="A45" s="99" t="s">
        <v>13</v>
      </c>
      <c r="B45" s="36"/>
      <c r="C45" s="4"/>
      <c r="D45" s="4"/>
      <c r="E45" s="9"/>
      <c r="F45" s="9"/>
      <c r="G45" s="9"/>
      <c r="H45" s="6">
        <v>0</v>
      </c>
      <c r="I45" s="5">
        <v>0</v>
      </c>
      <c r="J45" s="6">
        <f>H45+I45</f>
        <v>0</v>
      </c>
    </row>
    <row r="46" spans="1:10" ht="12.95" customHeight="1">
      <c r="A46" s="19"/>
      <c r="B46" s="18"/>
      <c r="C46" s="19"/>
      <c r="D46" s="19"/>
      <c r="E46" s="110" t="s">
        <v>32</v>
      </c>
      <c r="F46" s="111"/>
      <c r="G46" s="112"/>
      <c r="H46" s="26">
        <v>0</v>
      </c>
      <c r="I46" s="5">
        <f>SUM(I45:I45)</f>
        <v>0</v>
      </c>
      <c r="J46" s="27">
        <v>0</v>
      </c>
    </row>
    <row r="47" spans="1:10" ht="12.95" customHeight="1">
      <c r="A47" s="19"/>
      <c r="B47" s="18"/>
      <c r="C47" s="19"/>
      <c r="D47" s="19"/>
      <c r="E47" s="21"/>
      <c r="F47" s="21"/>
      <c r="G47" s="28"/>
      <c r="H47" s="26"/>
      <c r="I47" s="29"/>
      <c r="J47" s="24"/>
    </row>
    <row r="48" spans="1:10" ht="12.95" customHeight="1">
      <c r="A48" s="7"/>
      <c r="B48" s="78" t="s">
        <v>30</v>
      </c>
      <c r="C48" s="19"/>
      <c r="D48" s="19"/>
      <c r="E48" s="114" t="s">
        <v>15</v>
      </c>
      <c r="F48" s="115"/>
      <c r="G48" s="115"/>
      <c r="H48" s="116"/>
      <c r="I48" s="8">
        <f>I14</f>
        <v>1479.347</v>
      </c>
      <c r="J48" s="30"/>
    </row>
    <row r="49" spans="1:10" ht="12.95" customHeight="1">
      <c r="A49" s="7"/>
      <c r="B49" s="21"/>
      <c r="C49" s="19"/>
      <c r="D49" s="19"/>
      <c r="E49" s="114" t="s">
        <v>23</v>
      </c>
      <c r="F49" s="115"/>
      <c r="G49" s="115"/>
      <c r="H49" s="116"/>
      <c r="I49" s="8">
        <f>I35+I15</f>
        <v>269.446</v>
      </c>
      <c r="J49" s="17"/>
    </row>
    <row r="50" spans="1:10" ht="12.95" customHeight="1">
      <c r="A50" s="7"/>
      <c r="B50" s="21"/>
      <c r="C50" s="19"/>
      <c r="D50" s="19"/>
      <c r="E50" s="114" t="s">
        <v>24</v>
      </c>
      <c r="F50" s="115"/>
      <c r="G50" s="115"/>
      <c r="H50" s="116"/>
      <c r="I50" s="8">
        <f>I43+I16</f>
        <v>1209.9</v>
      </c>
      <c r="J50" s="31"/>
    </row>
    <row r="51" spans="1:10" ht="12.95" customHeight="1">
      <c r="A51" s="7"/>
      <c r="B51" s="21"/>
      <c r="C51" s="19"/>
      <c r="D51" s="19"/>
      <c r="E51" s="114" t="s">
        <v>25</v>
      </c>
      <c r="F51" s="115"/>
      <c r="G51" s="115"/>
      <c r="H51" s="116"/>
      <c r="I51" s="8">
        <f>I49+I50</f>
        <v>1479.346</v>
      </c>
      <c r="J51" s="31"/>
    </row>
    <row r="52" spans="1:10" ht="12.95" customHeight="1">
      <c r="A52" s="7"/>
      <c r="B52" s="21"/>
      <c r="C52" s="19"/>
      <c r="D52" s="19"/>
      <c r="E52" s="117" t="s">
        <v>26</v>
      </c>
      <c r="F52" s="118"/>
      <c r="G52" s="118"/>
      <c r="H52" s="119"/>
      <c r="I52" s="48">
        <f>I48-I51</f>
        <v>0.0009999999999763531</v>
      </c>
      <c r="J52" s="62"/>
    </row>
    <row r="53" spans="1:10" ht="12.95" customHeight="1">
      <c r="A53" s="7"/>
      <c r="B53" s="21"/>
      <c r="C53" s="19"/>
      <c r="D53" s="19"/>
      <c r="E53" s="117" t="s">
        <v>27</v>
      </c>
      <c r="F53" s="118"/>
      <c r="G53" s="118"/>
      <c r="H53" s="119"/>
      <c r="I53" s="48">
        <f>I46</f>
        <v>0</v>
      </c>
      <c r="J53" s="62"/>
    </row>
    <row r="54" spans="1:10" ht="15" customHeight="1">
      <c r="A54" s="7"/>
      <c r="B54" s="79"/>
      <c r="C54" s="32"/>
      <c r="D54" s="32"/>
      <c r="E54" s="63"/>
      <c r="F54" s="64"/>
      <c r="G54" s="65"/>
      <c r="H54" s="80">
        <v>44356</v>
      </c>
      <c r="I54" s="81"/>
      <c r="J54" s="82">
        <v>44377</v>
      </c>
    </row>
    <row r="55" spans="1:10" ht="12.95" customHeight="1">
      <c r="A55" s="7"/>
      <c r="B55" s="78" t="s">
        <v>34</v>
      </c>
      <c r="C55" s="19"/>
      <c r="D55" s="19"/>
      <c r="E55" s="66" t="s">
        <v>28</v>
      </c>
      <c r="F55" s="67"/>
      <c r="G55" s="68"/>
      <c r="H55" s="69">
        <v>443239.24</v>
      </c>
      <c r="I55" s="48">
        <f>I48</f>
        <v>1479.347</v>
      </c>
      <c r="J55" s="48">
        <f>H55+I55</f>
        <v>444718.587</v>
      </c>
    </row>
    <row r="56" spans="1:10" ht="12.95" customHeight="1">
      <c r="A56" s="7"/>
      <c r="B56" s="18"/>
      <c r="C56" s="19"/>
      <c r="D56" s="19"/>
      <c r="E56" s="70" t="s">
        <v>23</v>
      </c>
      <c r="F56" s="71"/>
      <c r="G56" s="46"/>
      <c r="H56" s="72">
        <v>394947.85</v>
      </c>
      <c r="I56" s="48">
        <f>I35+I15</f>
        <v>269.446</v>
      </c>
      <c r="J56" s="47">
        <f>H56+I56</f>
        <v>395217.296</v>
      </c>
    </row>
    <row r="57" spans="1:10" ht="12.95" customHeight="1">
      <c r="A57" s="7"/>
      <c r="B57" s="18"/>
      <c r="C57" s="19"/>
      <c r="D57" s="19"/>
      <c r="E57" s="73" t="s">
        <v>24</v>
      </c>
      <c r="F57" s="65"/>
      <c r="G57" s="74"/>
      <c r="H57" s="72">
        <v>99238.8</v>
      </c>
      <c r="I57" s="48">
        <f>I43+I16</f>
        <v>1209.9</v>
      </c>
      <c r="J57" s="47">
        <f>H57+I57</f>
        <v>100448.7</v>
      </c>
    </row>
    <row r="58" spans="1:10" ht="12.95" customHeight="1">
      <c r="A58" s="7"/>
      <c r="C58" s="32"/>
      <c r="D58" s="32"/>
      <c r="E58" s="75" t="s">
        <v>35</v>
      </c>
      <c r="F58" s="71"/>
      <c r="G58" s="46"/>
      <c r="H58" s="48">
        <f>H56+H57</f>
        <v>494186.64999999997</v>
      </c>
      <c r="I58" s="48">
        <f>SUM(I56:I57)</f>
        <v>1479.346</v>
      </c>
      <c r="J58" s="48">
        <f>SUM(J56:J57)</f>
        <v>495665.996</v>
      </c>
    </row>
    <row r="59" spans="1:10" ht="12.95" customHeight="1">
      <c r="A59" s="7"/>
      <c r="B59" s="7"/>
      <c r="C59" s="32"/>
      <c r="D59" s="32"/>
      <c r="E59" s="73" t="s">
        <v>18</v>
      </c>
      <c r="F59" s="65"/>
      <c r="G59" s="74"/>
      <c r="H59" s="47">
        <f>H55-H58</f>
        <v>-50947.409999999974</v>
      </c>
      <c r="I59" s="48">
        <f>I55-I58</f>
        <v>0.0009999999999763531</v>
      </c>
      <c r="J59" s="47">
        <f>J55-J58</f>
        <v>-50947.408999999985</v>
      </c>
    </row>
    <row r="60" spans="1:10" ht="12.95" customHeight="1">
      <c r="A60" s="7"/>
      <c r="B60" s="33" t="s">
        <v>39</v>
      </c>
      <c r="C60" s="32"/>
      <c r="D60" s="32"/>
      <c r="E60" s="75" t="s">
        <v>29</v>
      </c>
      <c r="F60" s="71"/>
      <c r="G60" s="46"/>
      <c r="H60" s="76">
        <v>50947.41</v>
      </c>
      <c r="I60" s="48">
        <f>I53</f>
        <v>0</v>
      </c>
      <c r="J60" s="48">
        <f>H60+I60</f>
        <v>50947.41</v>
      </c>
    </row>
    <row r="61" spans="5:10" ht="12.95" customHeight="1">
      <c r="E61" s="77"/>
      <c r="F61" s="77"/>
      <c r="G61" s="77"/>
      <c r="H61" s="77"/>
      <c r="I61" s="77"/>
      <c r="J61" s="77"/>
    </row>
    <row r="62" spans="3:10" ht="12.95" customHeight="1">
      <c r="C62" s="13"/>
      <c r="E62" s="77"/>
      <c r="F62" s="77"/>
      <c r="G62" s="77"/>
      <c r="H62" s="77"/>
      <c r="I62" s="77"/>
      <c r="J62" s="77"/>
    </row>
    <row r="63" ht="12.95" customHeight="1">
      <c r="C63" s="13"/>
    </row>
    <row r="64" ht="12.95" customHeight="1">
      <c r="C64" s="13"/>
    </row>
    <row r="65" ht="12.95" customHeight="1">
      <c r="C65" s="13"/>
    </row>
    <row r="66" ht="12.95" customHeight="1">
      <c r="C66" s="13"/>
    </row>
    <row r="67" ht="12.95" customHeight="1">
      <c r="C67" s="13"/>
    </row>
    <row r="68" ht="12.95" customHeight="1">
      <c r="C68" s="13"/>
    </row>
    <row r="69" ht="12.95" customHeight="1">
      <c r="C69" s="13"/>
    </row>
    <row r="70" ht="12.95" customHeight="1">
      <c r="C70" s="13"/>
    </row>
    <row r="71" ht="12.95" customHeight="1">
      <c r="C71" s="13"/>
    </row>
    <row r="72" ht="12.95" customHeight="1">
      <c r="C72" s="13"/>
    </row>
  </sheetData>
  <mergeCells count="7">
    <mergeCell ref="A38:A42"/>
    <mergeCell ref="A8:A10"/>
    <mergeCell ref="A11:A12"/>
    <mergeCell ref="A31:A33"/>
    <mergeCell ref="A19:A24"/>
    <mergeCell ref="A25:A26"/>
    <mergeCell ref="A27:A30"/>
  </mergeCells>
  <conditionalFormatting sqref="B1">
    <cfRule type="expression" priority="28" dxfId="2" stopIfTrue="1">
      <formula>$K1="Z"</formula>
    </cfRule>
    <cfRule type="expression" priority="29" dxfId="1" stopIfTrue="1">
      <formula>$K1="T"</formula>
    </cfRule>
    <cfRule type="expression" priority="30" dxfId="0" stopIfTrue="1">
      <formula>$K1="Y"</formula>
    </cfRule>
  </conditionalFormatting>
  <conditionalFormatting sqref="C14:D16 B1">
    <cfRule type="expression" priority="25" dxfId="2" stopIfTrue="1">
      <formula>#REF!="Z"</formula>
    </cfRule>
    <cfRule type="expression" priority="26" dxfId="1" stopIfTrue="1">
      <formula>#REF!="T"</formula>
    </cfRule>
    <cfRule type="expression" priority="27" dxfId="0" stopIfTrue="1">
      <formula>#REF!="Y"</formula>
    </cfRule>
  </conditionalFormatting>
  <conditionalFormatting sqref="H56">
    <cfRule type="expression" priority="22" dxfId="2" stopIfTrue="1">
      <formula>$J56="Z"</formula>
    </cfRule>
    <cfRule type="expression" priority="23" dxfId="1" stopIfTrue="1">
      <formula>$J56="T"</formula>
    </cfRule>
    <cfRule type="expression" priority="24" dxfId="0" stopIfTrue="1">
      <formula>$J56="Y"</formula>
    </cfRule>
  </conditionalFormatting>
  <conditionalFormatting sqref="H57">
    <cfRule type="expression" priority="19" dxfId="2" stopIfTrue="1">
      <formula>$J57="Z"</formula>
    </cfRule>
    <cfRule type="expression" priority="20" dxfId="1" stopIfTrue="1">
      <formula>$J57="T"</formula>
    </cfRule>
    <cfRule type="expression" priority="21" dxfId="0" stopIfTrue="1">
      <formula>$J57="Y"</formula>
    </cfRule>
  </conditionalFormatting>
  <conditionalFormatting sqref="H55">
    <cfRule type="expression" priority="16" dxfId="2" stopIfTrue="1">
      <formula>$J55="Z"</formula>
    </cfRule>
    <cfRule type="expression" priority="17" dxfId="1" stopIfTrue="1">
      <formula>$J55="T"</formula>
    </cfRule>
    <cfRule type="expression" priority="18" dxfId="0" stopIfTrue="1">
      <formula>$J55="Y"</formula>
    </cfRule>
  </conditionalFormatting>
  <conditionalFormatting sqref="H56">
    <cfRule type="expression" priority="13" dxfId="2" stopIfTrue="1">
      <formula>$J56="Z"</formula>
    </cfRule>
    <cfRule type="expression" priority="14" dxfId="1" stopIfTrue="1">
      <formula>$J56="T"</formula>
    </cfRule>
    <cfRule type="expression" priority="15" dxfId="0" stopIfTrue="1">
      <formula>$J56="Y"</formula>
    </cfRule>
  </conditionalFormatting>
  <conditionalFormatting sqref="H57">
    <cfRule type="expression" priority="10" dxfId="2" stopIfTrue="1">
      <formula>$J57="Z"</formula>
    </cfRule>
    <cfRule type="expression" priority="11" dxfId="1" stopIfTrue="1">
      <formula>$J57="T"</formula>
    </cfRule>
    <cfRule type="expression" priority="12" dxfId="0" stopIfTrue="1">
      <formula>$J57="Y"</formula>
    </cfRule>
  </conditionalFormatting>
  <conditionalFormatting sqref="B2">
    <cfRule type="expression" priority="7" dxfId="2" stopIfTrue="1">
      <formula>$K2="Z"</formula>
    </cfRule>
    <cfRule type="expression" priority="8" dxfId="1" stopIfTrue="1">
      <formula>$K2="T"</formula>
    </cfRule>
    <cfRule type="expression" priority="9" dxfId="0" stopIfTrue="1">
      <formula>$K2="Y"</formula>
    </cfRule>
  </conditionalFormatting>
  <conditionalFormatting sqref="B2">
    <cfRule type="expression" priority="4" dxfId="2" stopIfTrue="1">
      <formula>$K2="Z"</formula>
    </cfRule>
    <cfRule type="expression" priority="5" dxfId="1" stopIfTrue="1">
      <formula>$K2="T"</formula>
    </cfRule>
    <cfRule type="expression" priority="6" dxfId="0" stopIfTrue="1">
      <formula>$K2="Y"</formula>
    </cfRule>
  </conditionalFormatting>
  <conditionalFormatting sqref="B2">
    <cfRule type="expression" priority="1" dxfId="2" stopIfTrue="1">
      <formula>#REF!="Z"</formula>
    </cfRule>
    <cfRule type="expression" priority="2" dxfId="1" stopIfTrue="1">
      <formula>#REF!="T"</formula>
    </cfRule>
    <cfRule type="expression" priority="3" dxfId="0" stopIfTrue="1">
      <formula>#REF!="Y"</formula>
    </cfRule>
  </conditionalFormatting>
  <printOptions/>
  <pageMargins left="0.1968503937007874" right="0.1968503937007874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stetkarova</dc:creator>
  <cp:keywords/>
  <dc:description/>
  <cp:lastModifiedBy>stetkarova</cp:lastModifiedBy>
  <cp:lastPrinted>2021-07-08T08:08:01Z</cp:lastPrinted>
  <dcterms:created xsi:type="dcterms:W3CDTF">2019-02-01T08:27:03Z</dcterms:created>
  <dcterms:modified xsi:type="dcterms:W3CDTF">2021-07-14T07:48:03Z</dcterms:modified>
  <cp:category/>
  <cp:version/>
  <cp:contentType/>
  <cp:contentStatus/>
</cp:coreProperties>
</file>