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5" windowWidth="20115" windowHeight="7995" activeTab="0"/>
  </bookViews>
  <sheets>
    <sheet name="RO č. 13 24.11.2021" sheetId="8" r:id="rId1"/>
  </sheets>
  <definedNames/>
  <calcPr calcId="145621"/>
</workbook>
</file>

<file path=xl/sharedStrings.xml><?xml version="1.0" encoding="utf-8"?>
<sst xmlns="http://schemas.openxmlformats.org/spreadsheetml/2006/main" count="204" uniqueCount="143">
  <si>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</si>
  <si>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</si>
  <si>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</si>
  <si>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</si>
  <si>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</si>
  <si>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</si>
  <si>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</si>
  <si>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</si>
  <si>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</si>
  <si>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</si>
  <si>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</si>
  <si>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</si>
  <si>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</si>
  <si>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</si>
  <si>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</si>
  <si>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</si>
  <si>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</si>
  <si>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</si>
  <si>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</si>
  <si>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</si>
  <si>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</si>
  <si>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</si>
  <si>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</si>
  <si>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</si>
  <si>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</si>
  <si>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</si>
  <si>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</si>
  <si>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>Příjmy</t>
  </si>
  <si>
    <t>Finance</t>
  </si>
  <si>
    <t>Rekapitulace Rozpočtového opatření</t>
  </si>
  <si>
    <t>D) Změny ve financování</t>
  </si>
  <si>
    <t>Financování saldo</t>
  </si>
  <si>
    <t>P= příjmy   V= výdaje   NZ= nově zařazeno do R2021</t>
  </si>
  <si>
    <t>Rekapitulace celkového rozpočtu města na rok 2021 včetně RO</t>
  </si>
  <si>
    <t>Celkové výdaje (BV+I)</t>
  </si>
  <si>
    <t>NZ</t>
  </si>
  <si>
    <t>3.</t>
  </si>
  <si>
    <t>2.</t>
  </si>
  <si>
    <t xml:space="preserve">Rozpočtové opatření č. 13/2021 - listopad (údaje v tis. Kč) </t>
  </si>
  <si>
    <t>č. 13</t>
  </si>
  <si>
    <t>Otrokovice, 24.11.2021</t>
  </si>
  <si>
    <t>0656</t>
  </si>
  <si>
    <t>14036</t>
  </si>
  <si>
    <t>5201</t>
  </si>
  <si>
    <t>5202</t>
  </si>
  <si>
    <t>5198</t>
  </si>
  <si>
    <t>2223</t>
  </si>
  <si>
    <t>5169</t>
  </si>
  <si>
    <t>5194</t>
  </si>
  <si>
    <t>DOP Motobesip nákup služeb, přesun nevyužitých prostředků, snížení</t>
  </si>
  <si>
    <t>DOP Motobesip věcné dary, přesun nevyužitých prostředků, snížení</t>
  </si>
  <si>
    <t>DOP ETM nájemné, přesun nevyužitých prostředků, snížení</t>
  </si>
  <si>
    <t>DOP Strategie Besip, věcné dary, zvýšení</t>
  </si>
  <si>
    <t>0324</t>
  </si>
  <si>
    <t>DOP Přesun z pol. 6122, zařízení odrazující vniknutí zvěře na komunikaci</t>
  </si>
  <si>
    <t>DOP Přesun na pol. 5139, zařízení odrazující vniknutí zvěře na komunikaci</t>
  </si>
  <si>
    <t>6122</t>
  </si>
  <si>
    <t>TSO správa a provoz tržiště, přesun v rámci org. dle skutečnosti</t>
  </si>
  <si>
    <t>TSO čištění MK, vpustí, přesun v rámci org. dle skutečnosti</t>
  </si>
  <si>
    <t>TSO opravy MK, mostů, vpustí, přesun v rámci org. dle skutečnosti</t>
  </si>
  <si>
    <t>TSO údržba chodníků a ost. komun., měst. mobiliáře, přesun v rámci org. dle skutečnosti</t>
  </si>
  <si>
    <t>TSO údržba odvodňovacích příkopů, přesun v rámci org. dle skutečnosti</t>
  </si>
  <si>
    <t>TSO opravy VO, přesun v rámci org. dle skutečnosti</t>
  </si>
  <si>
    <t>TSO výlep plakátů, přesun v rámci org. dle skutečnosti</t>
  </si>
  <si>
    <t>TSO zpracování papíru a plastů, svoz papírů ze ZŠ, přesun v rámci org. dle skutečnosti</t>
  </si>
  <si>
    <t>TSO údržba doplnění sběrných dvorů, zvýšení dle aktuálních potřeb</t>
  </si>
  <si>
    <t>TSO likvidace černých skládek, přesun v rámci org. dle skutečnosti</t>
  </si>
  <si>
    <t>TSO zimní údržba chodníků, zvýšení dle aktuálních potřeb</t>
  </si>
  <si>
    <t>TSO údržba světelné signalizace VO, zvýšení dle aktuálních potřeb</t>
  </si>
  <si>
    <t>TSO svoz nebezpečných odpadů, zvýšení dle aktuálních potřeb</t>
  </si>
  <si>
    <t>TSO tříděný sběr - svoz využitelných odpadů, zvýšení dle aktuálních potřeb</t>
  </si>
  <si>
    <t>TSO likvidace nebezpečných odpadů, zvýšení dle aktuálních potřeb</t>
  </si>
  <si>
    <t>TSO drcení dřevních odpadů, zvýšení dle aktuálních potřeb</t>
  </si>
  <si>
    <t>Likvidace starých zátěží - přesun na org. 0730 TJ Jiskra, likvidace skladu dle us. ZMO/6/21/21</t>
  </si>
  <si>
    <t>0161</t>
  </si>
  <si>
    <t>0730</t>
  </si>
  <si>
    <t>DOP posudky, průzkumy, studie - přesun na org. 0730 TJ Jiskra likvidace skladu</t>
  </si>
  <si>
    <t>1244</t>
  </si>
  <si>
    <t>0748</t>
  </si>
  <si>
    <t>PROV služby elektr. komunikací - zvýšení</t>
  </si>
  <si>
    <t>PROV nákup služeb, přesun na služby elekt. komunikací</t>
  </si>
  <si>
    <t>PROV služby peněžních ústavů - zvýšení</t>
  </si>
  <si>
    <t>PROV opravy - přesun na služby pen. ústavů a programové vybavení</t>
  </si>
  <si>
    <t>PROV programové vybavení - zvýšení</t>
  </si>
  <si>
    <t>4.</t>
  </si>
  <si>
    <t>SOC SP platy zam. v pracovním poměru, snížení</t>
  </si>
  <si>
    <t>SOC SP zdravotní pojištění, snížení</t>
  </si>
  <si>
    <t>0409</t>
  </si>
  <si>
    <t xml:space="preserve">SOC SP náhrada mezd v době nemoci, zavedení nové pol. </t>
  </si>
  <si>
    <t>5.</t>
  </si>
  <si>
    <t>0445</t>
  </si>
  <si>
    <t>13011</t>
  </si>
  <si>
    <t>6.</t>
  </si>
  <si>
    <t xml:space="preserve">SOC SPOD platy zam. v pracovním poměru, snížení </t>
  </si>
  <si>
    <t>SOC SPOD soc. zabezpečení, snížení</t>
  </si>
  <si>
    <t>SOC SPOD zdravotní pojištění, snížení</t>
  </si>
  <si>
    <t>SOC SPOD knihy, učební pomůcky, zvýšení</t>
  </si>
  <si>
    <t>SOC SPOD DHDM, zvýšení</t>
  </si>
  <si>
    <t>SOC SPOD náhrady mezd v době nemoci, zvýšení</t>
  </si>
  <si>
    <t>7.</t>
  </si>
  <si>
    <t>OŠK Záštita ST, přesun na fin. dar v oblasti sportu (dary obyvatelstvu)</t>
  </si>
  <si>
    <t>OŠK Fin. dar v oblasti sportu (dary obyvatelstvu)</t>
  </si>
  <si>
    <t>8.</t>
  </si>
  <si>
    <t>9.</t>
  </si>
  <si>
    <t>0167</t>
  </si>
  <si>
    <t>10.</t>
  </si>
  <si>
    <t>11.</t>
  </si>
  <si>
    <t>OŠK Záštita ST, přesun na org. 0167 Winter Cup z.s., IČ 08436037</t>
  </si>
  <si>
    <t>OŠK Záštita ST, přesun na org. 0730 a org. 0748, dle us,. ZMO/14/21/21 a ZMO/15/21/21</t>
  </si>
  <si>
    <t>OŠK Fin. dar pro Winter Cup, z.s., IČ 08436037, turnaj ve futsalu</t>
  </si>
  <si>
    <t>3203</t>
  </si>
  <si>
    <t>OŠK MAP II. - změna struktury výdajů projektu</t>
  </si>
  <si>
    <t>OŠK Zdravý pohyb do škol - změna struktury výdajů, zvýšení</t>
  </si>
  <si>
    <t>OŠK Zdravý pohyb do škol - změna struktury výdajů, snížení</t>
  </si>
  <si>
    <t>8219</t>
  </si>
  <si>
    <t>9311</t>
  </si>
  <si>
    <t>0128</t>
  </si>
  <si>
    <t>2180</t>
  </si>
  <si>
    <t>ORM Sportovní areál TJ Jiskra - zázemí</t>
  </si>
  <si>
    <t>6171</t>
  </si>
  <si>
    <t>ORM nám. 3. května 1342, přesun na org. 2180</t>
  </si>
  <si>
    <t>ORM projekty nejbližších let - přesun na org. 2180</t>
  </si>
  <si>
    <t>Příjem neinv. dotace z MV na fin. ohodnocení strážníků - P</t>
  </si>
  <si>
    <t>Zvýšení fin. prostředků na mzdy o příjem neinv. dotace z MV - V</t>
  </si>
  <si>
    <t>SENIOR C výměna rozvodů - odvod př. organizace, P</t>
  </si>
  <si>
    <t>1117</t>
  </si>
  <si>
    <t>9330</t>
  </si>
  <si>
    <t>2156</t>
  </si>
  <si>
    <t>SENIOR C rozšíření odl. služby - odvod příspěvkové organizace, P</t>
  </si>
  <si>
    <t>SENIOR B sesterny (změna využití) - odvod příspěvkové organizace, P</t>
  </si>
  <si>
    <t>SENIOR C rozšíření odlehčovací služby</t>
  </si>
  <si>
    <t>1333</t>
  </si>
  <si>
    <t>Poplatky za uložení odpadů</t>
  </si>
  <si>
    <t>PROV programové vybavení, přesun na pol. 6122</t>
  </si>
  <si>
    <t>6111</t>
  </si>
  <si>
    <t>PROV opravy - přesun na služby zpracování dat</t>
  </si>
  <si>
    <t>PROV služby zpracování dat</t>
  </si>
  <si>
    <t>OŠK Nein. dot. pro MORAVIAMAN TEAM, IČ 26619261, Neo Cup, dle us. ZMO/14/21/21</t>
  </si>
  <si>
    <t>PROV stroje přístroje zařízení, zvýšení - hlasovací zařízení Ministr</t>
  </si>
  <si>
    <t>2176</t>
  </si>
  <si>
    <t>Nein. dotace pro TJ Jiskra Otrokovice, IČ 18152805, likvidace skladu, dle us. ZMO/6/21/21</t>
  </si>
  <si>
    <t>OŠK Nein. dot. pro TJ Jiskra Otrokovice, IČ 18152805, XXI. roč. Memoriálu MUDr. J. Podmolíka</t>
  </si>
  <si>
    <t>Příloha k us. č. RMO/26/24/21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</si>
</sst>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44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0" fontId="1" fillId="0" borderId="0" xfId="0" applyFont="1" applyFill="1"/>
    <xf numFmtId="4" fontId="3" fillId="0" borderId="2" xfId="0" applyNumberFormat="1" applyFont="1" applyFill="1" applyBorder="1"/>
    <xf numFmtId="49" fontId="3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/>
    <xf numFmtId="0" fontId="3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1" fillId="0" borderId="4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" fontId="3" fillId="0" borderId="6" xfId="0" applyNumberFormat="1" applyFont="1" applyFill="1" applyBorder="1" applyAlignment="1">
      <alignment horizontal="right"/>
    </xf>
    <xf numFmtId="4" fontId="3" fillId="0" borderId="4" xfId="0" applyNumberFormat="1" applyFont="1" applyFill="1" applyBorder="1"/>
    <xf numFmtId="4" fontId="1" fillId="0" borderId="4" xfId="0" applyNumberFormat="1" applyFont="1" applyFill="1" applyBorder="1"/>
    <xf numFmtId="0" fontId="1" fillId="0" borderId="0" xfId="0" applyFont="1" applyFill="1" applyAlignment="1">
      <alignment horizontal="center"/>
    </xf>
    <xf numFmtId="14" fontId="1" fillId="0" borderId="0" xfId="0" applyNumberFormat="1" applyFont="1" applyFill="1"/>
    <xf numFmtId="0" fontId="1" fillId="0" borderId="2" xfId="0" applyFont="1" applyFill="1" applyBorder="1"/>
    <xf numFmtId="0" fontId="0" fillId="0" borderId="0" xfId="0" applyFill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14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4" fontId="6" fillId="0" borderId="6" xfId="0" applyNumberFormat="1" applyFont="1" applyFill="1" applyBorder="1" applyAlignment="1">
      <alignment/>
    </xf>
    <xf numFmtId="4" fontId="3" fillId="0" borderId="7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13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0" fillId="0" borderId="2" xfId="0" applyFill="1" applyBorder="1"/>
    <xf numFmtId="4" fontId="1" fillId="2" borderId="2" xfId="0" applyNumberFormat="1" applyFont="1" applyFill="1" applyBorder="1" applyAlignment="1">
      <alignment vertical="center"/>
    </xf>
    <xf numFmtId="49" fontId="1" fillId="2" borderId="14" xfId="0" applyNumberFormat="1" applyFont="1" applyFill="1" applyBorder="1" applyAlignment="1">
      <alignment horizontal="center" vertical="center"/>
    </xf>
    <xf numFmtId="0" fontId="7" fillId="0" borderId="2" xfId="0" applyFont="1" applyFill="1" applyBorder="1"/>
    <xf numFmtId="4" fontId="1" fillId="0" borderId="5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vertical="center"/>
    </xf>
    <xf numFmtId="4" fontId="1" fillId="2" borderId="14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top"/>
    </xf>
    <xf numFmtId="4" fontId="3" fillId="2" borderId="2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0" fillId="2" borderId="2" xfId="0" applyFill="1" applyBorder="1"/>
    <xf numFmtId="4" fontId="3" fillId="2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7" fillId="2" borderId="2" xfId="0" applyFont="1" applyFill="1" applyBorder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" fontId="1" fillId="0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6" fontId="1" fillId="0" borderId="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16" fontId="1" fillId="0" borderId="13" xfId="0" applyNumberFormat="1" applyFont="1" applyFill="1" applyBorder="1" applyAlignment="1">
      <alignment horizontal="center" vertical="center"/>
    </xf>
    <xf numFmtId="16" fontId="1" fillId="0" borderId="5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normální 2" xfId="21"/>
  </cellStyles>
  <dxfs count="9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abSelected="1" workbookViewId="0" topLeftCell="A58">
      <selection activeCell="N25" sqref="N25"/>
    </sheetView>
  </sheetViews>
  <sheetFormatPr defaultColWidth="9.140625" defaultRowHeight="15"/>
  <cols>
    <col min="1" max="1" width="4.00390625" style="13" customWidth="1"/>
    <col min="2" max="2" width="75.57421875" style="13" customWidth="1"/>
    <col min="3" max="3" width="3.00390625" style="35" customWidth="1"/>
    <col min="4" max="4" width="10.00390625" style="13" customWidth="1"/>
    <col min="5" max="5" width="5.421875" style="13" customWidth="1"/>
    <col min="6" max="6" width="7.7109375" style="13" customWidth="1"/>
    <col min="7" max="7" width="6.8515625" style="13" customWidth="1"/>
    <col min="8" max="8" width="10.57421875" style="13" customWidth="1"/>
    <col min="9" max="9" width="9.00390625" style="13" customWidth="1"/>
    <col min="10" max="10" width="10.28125" style="13" customWidth="1"/>
    <col min="11" max="16384" width="9.140625" style="13" customWidth="1"/>
  </cols>
  <sheetData>
    <row r="1" spans="1:10" ht="16.5" customHeight="1">
      <c r="A1" s="10" t="s">
        <v>38</v>
      </c>
      <c r="B1" s="11"/>
      <c r="C1" s="12"/>
      <c r="D1" s="12"/>
      <c r="E1" s="7"/>
      <c r="F1" s="7"/>
      <c r="G1" s="7"/>
      <c r="H1" s="11" t="s">
        <v>142</v>
      </c>
      <c r="I1" s="11"/>
      <c r="J1" s="10"/>
    </row>
    <row r="2" spans="1:10" ht="12.95" customHeight="1">
      <c r="A2" s="97" t="s">
        <v>0</v>
      </c>
      <c r="B2" s="118" t="s">
        <v>1</v>
      </c>
      <c r="C2" s="123" t="s">
        <v>35</v>
      </c>
      <c r="D2" s="97" t="s">
        <v>2</v>
      </c>
      <c r="E2" s="118" t="s">
        <v>3</v>
      </c>
      <c r="F2" s="118" t="s">
        <v>4</v>
      </c>
      <c r="G2" s="118" t="s">
        <v>5</v>
      </c>
      <c r="H2" s="97" t="s">
        <v>6</v>
      </c>
      <c r="I2" s="97" t="s">
        <v>7</v>
      </c>
      <c r="J2" s="97" t="s">
        <v>8</v>
      </c>
    </row>
    <row r="3" spans="1:10" ht="12.95" customHeight="1">
      <c r="A3" s="98" t="s">
        <v>9</v>
      </c>
      <c r="B3" s="119"/>
      <c r="C3" s="124"/>
      <c r="D3" s="98" t="s">
        <v>10</v>
      </c>
      <c r="E3" s="119"/>
      <c r="F3" s="119"/>
      <c r="G3" s="119"/>
      <c r="H3" s="98" t="s">
        <v>11</v>
      </c>
      <c r="I3" s="98" t="s">
        <v>39</v>
      </c>
      <c r="J3" s="98" t="s">
        <v>11</v>
      </c>
    </row>
    <row r="4" spans="1:10" ht="12.95" customHeight="1">
      <c r="A4" s="14" t="s">
        <v>12</v>
      </c>
      <c r="B4" s="1"/>
      <c r="C4" s="2"/>
      <c r="D4" s="2"/>
      <c r="E4" s="2"/>
      <c r="F4" s="2"/>
      <c r="G4" s="2"/>
      <c r="H4" s="2"/>
      <c r="I4" s="3"/>
      <c r="J4" s="4"/>
    </row>
    <row r="5" spans="1:10" ht="12.95" customHeight="1">
      <c r="A5" s="120" t="s">
        <v>13</v>
      </c>
      <c r="B5" s="100" t="s">
        <v>122</v>
      </c>
      <c r="C5" s="73" t="s">
        <v>35</v>
      </c>
      <c r="D5" s="74" t="s">
        <v>42</v>
      </c>
      <c r="E5" s="75"/>
      <c r="F5" s="75">
        <v>4116</v>
      </c>
      <c r="G5" s="74" t="s">
        <v>41</v>
      </c>
      <c r="H5" s="76">
        <v>0</v>
      </c>
      <c r="I5" s="101">
        <v>95</v>
      </c>
      <c r="J5" s="83">
        <f aca="true" t="shared" si="0" ref="J5:J8">H5+I5</f>
        <v>95</v>
      </c>
    </row>
    <row r="6" spans="1:10" ht="12.95" customHeight="1">
      <c r="A6" s="120"/>
      <c r="B6" s="100" t="s">
        <v>123</v>
      </c>
      <c r="C6" s="73" t="s">
        <v>35</v>
      </c>
      <c r="D6" s="84" t="s">
        <v>42</v>
      </c>
      <c r="E6" s="102">
        <v>5311</v>
      </c>
      <c r="F6" s="102">
        <v>5011</v>
      </c>
      <c r="G6" s="84" t="s">
        <v>41</v>
      </c>
      <c r="H6" s="89">
        <v>0</v>
      </c>
      <c r="I6" s="101">
        <v>95</v>
      </c>
      <c r="J6" s="83">
        <f t="shared" si="0"/>
        <v>95</v>
      </c>
    </row>
    <row r="7" spans="1:10" ht="12.95" customHeight="1">
      <c r="A7" s="127" t="s">
        <v>37</v>
      </c>
      <c r="B7" s="80" t="s">
        <v>124</v>
      </c>
      <c r="C7" s="41"/>
      <c r="D7" s="78"/>
      <c r="E7" s="87">
        <v>4350</v>
      </c>
      <c r="F7" s="87">
        <v>2122</v>
      </c>
      <c r="G7" s="36" t="s">
        <v>125</v>
      </c>
      <c r="H7" s="79">
        <v>1085</v>
      </c>
      <c r="I7" s="63">
        <v>-401.89</v>
      </c>
      <c r="J7" s="38">
        <f t="shared" si="0"/>
        <v>683.11</v>
      </c>
    </row>
    <row r="8" spans="1:10" ht="12.95" customHeight="1">
      <c r="A8" s="128"/>
      <c r="B8" s="81" t="s">
        <v>129</v>
      </c>
      <c r="C8" s="77"/>
      <c r="D8" s="78"/>
      <c r="E8" s="96">
        <v>4350</v>
      </c>
      <c r="F8" s="96">
        <v>2122</v>
      </c>
      <c r="G8" s="78" t="s">
        <v>126</v>
      </c>
      <c r="H8" s="79">
        <v>0</v>
      </c>
      <c r="I8" s="63">
        <v>944</v>
      </c>
      <c r="J8" s="38">
        <f t="shared" si="0"/>
        <v>944</v>
      </c>
    </row>
    <row r="9" spans="1:10" ht="12.95" customHeight="1">
      <c r="A9" s="128"/>
      <c r="B9" s="80" t="s">
        <v>128</v>
      </c>
      <c r="C9" s="41"/>
      <c r="D9" s="36"/>
      <c r="E9" s="87">
        <v>4350</v>
      </c>
      <c r="F9" s="87">
        <v>2122</v>
      </c>
      <c r="G9" s="36" t="s">
        <v>127</v>
      </c>
      <c r="H9" s="40">
        <v>0</v>
      </c>
      <c r="I9" s="63">
        <v>256</v>
      </c>
      <c r="J9" s="38">
        <f>H9+I9</f>
        <v>256</v>
      </c>
    </row>
    <row r="10" spans="1:10" ht="12.95" customHeight="1">
      <c r="A10" s="114" t="s">
        <v>36</v>
      </c>
      <c r="B10" s="80" t="s">
        <v>132</v>
      </c>
      <c r="C10" s="82"/>
      <c r="D10" s="82"/>
      <c r="E10" s="36"/>
      <c r="F10" s="36" t="s">
        <v>131</v>
      </c>
      <c r="G10" s="36"/>
      <c r="H10" s="40">
        <v>11816</v>
      </c>
      <c r="I10" s="63">
        <v>-542.11</v>
      </c>
      <c r="J10" s="38">
        <f>H10+I10</f>
        <v>11273.89</v>
      </c>
    </row>
    <row r="11" spans="1:10" ht="12.75" customHeight="1">
      <c r="A11" s="15"/>
      <c r="B11" s="64"/>
      <c r="C11" s="62"/>
      <c r="D11" s="62"/>
      <c r="E11" s="125" t="s">
        <v>14</v>
      </c>
      <c r="F11" s="125"/>
      <c r="G11" s="125"/>
      <c r="H11" s="61">
        <f>H5+H7+H8+H9+H10</f>
        <v>12901</v>
      </c>
      <c r="I11" s="61">
        <f aca="true" t="shared" si="1" ref="I11:J11">I5+I7+I8+I9+I10</f>
        <v>351</v>
      </c>
      <c r="J11" s="61">
        <f t="shared" si="1"/>
        <v>13252</v>
      </c>
    </row>
    <row r="12" spans="1:10" ht="12.75" customHeight="1">
      <c r="A12" s="15"/>
      <c r="B12" s="65" t="s">
        <v>32</v>
      </c>
      <c r="C12" s="62"/>
      <c r="D12" s="62"/>
      <c r="E12" s="126" t="s">
        <v>15</v>
      </c>
      <c r="F12" s="126"/>
      <c r="G12" s="126"/>
      <c r="H12" s="61">
        <f>H6</f>
        <v>0</v>
      </c>
      <c r="I12" s="61">
        <f>I6</f>
        <v>95</v>
      </c>
      <c r="J12" s="61">
        <f>J6</f>
        <v>95</v>
      </c>
    </row>
    <row r="13" spans="1:10" ht="12.75" customHeight="1">
      <c r="A13" s="15"/>
      <c r="B13" s="66"/>
      <c r="C13" s="62"/>
      <c r="D13" s="62"/>
      <c r="E13" s="126" t="s">
        <v>16</v>
      </c>
      <c r="F13" s="126"/>
      <c r="G13" s="126"/>
      <c r="H13" s="61">
        <v>0</v>
      </c>
      <c r="I13" s="61">
        <v>0</v>
      </c>
      <c r="J13" s="61">
        <v>0</v>
      </c>
    </row>
    <row r="14" spans="1:10" ht="12.75" customHeight="1">
      <c r="A14" s="17"/>
      <c r="B14" s="46"/>
      <c r="C14" s="67"/>
      <c r="D14" s="67"/>
      <c r="E14" s="126" t="s">
        <v>17</v>
      </c>
      <c r="F14" s="126"/>
      <c r="G14" s="126"/>
      <c r="H14" s="42">
        <f>H11-H12-H13</f>
        <v>12901</v>
      </c>
      <c r="I14" s="42">
        <f aca="true" t="shared" si="2" ref="I14:J14">I11-I12-I13</f>
        <v>256</v>
      </c>
      <c r="J14" s="42">
        <f t="shared" si="2"/>
        <v>13157</v>
      </c>
    </row>
    <row r="15" spans="1:10" ht="12.75" customHeight="1">
      <c r="A15" s="20" t="s">
        <v>18</v>
      </c>
      <c r="B15" s="46"/>
      <c r="C15" s="67"/>
      <c r="D15" s="67"/>
      <c r="E15" s="68"/>
      <c r="F15" s="46"/>
      <c r="G15" s="46"/>
      <c r="H15" s="69"/>
      <c r="I15" s="69"/>
      <c r="J15" s="70"/>
    </row>
    <row r="16" spans="1:10" ht="12.75" customHeight="1">
      <c r="A16" s="121" t="s">
        <v>13</v>
      </c>
      <c r="B16" s="50" t="s">
        <v>49</v>
      </c>
      <c r="C16" s="85"/>
      <c r="D16" s="82"/>
      <c r="E16" s="36" t="s">
        <v>46</v>
      </c>
      <c r="F16" s="36" t="s">
        <v>47</v>
      </c>
      <c r="G16" s="36" t="s">
        <v>43</v>
      </c>
      <c r="H16" s="38">
        <v>30</v>
      </c>
      <c r="I16" s="39">
        <v>-25</v>
      </c>
      <c r="J16" s="40">
        <f aca="true" t="shared" si="3" ref="J16:J28">H16+I16</f>
        <v>5</v>
      </c>
    </row>
    <row r="17" spans="1:10" ht="12.75" customHeight="1">
      <c r="A17" s="122"/>
      <c r="B17" s="50" t="s">
        <v>50</v>
      </c>
      <c r="C17" s="85"/>
      <c r="D17" s="82"/>
      <c r="E17" s="36" t="s">
        <v>46</v>
      </c>
      <c r="F17" s="36" t="s">
        <v>48</v>
      </c>
      <c r="G17" s="36" t="s">
        <v>43</v>
      </c>
      <c r="H17" s="38">
        <v>10</v>
      </c>
      <c r="I17" s="39">
        <v>-10</v>
      </c>
      <c r="J17" s="40">
        <f t="shared" si="3"/>
        <v>0</v>
      </c>
    </row>
    <row r="18" spans="1:10" ht="12.75" customHeight="1">
      <c r="A18" s="122"/>
      <c r="B18" s="95" t="s">
        <v>51</v>
      </c>
      <c r="C18" s="41"/>
      <c r="D18" s="36"/>
      <c r="E18" s="99">
        <v>2223</v>
      </c>
      <c r="F18" s="99">
        <v>5164</v>
      </c>
      <c r="G18" s="78" t="s">
        <v>44</v>
      </c>
      <c r="H18" s="38">
        <v>50</v>
      </c>
      <c r="I18" s="39">
        <v>-25</v>
      </c>
      <c r="J18" s="40">
        <f t="shared" si="3"/>
        <v>25</v>
      </c>
    </row>
    <row r="19" spans="1:10" ht="12.75" customHeight="1">
      <c r="A19" s="122"/>
      <c r="B19" s="95" t="s">
        <v>52</v>
      </c>
      <c r="C19" s="41"/>
      <c r="D19" s="36"/>
      <c r="E19" s="104">
        <v>2223</v>
      </c>
      <c r="F19" s="104">
        <v>5194</v>
      </c>
      <c r="G19" s="36" t="s">
        <v>45</v>
      </c>
      <c r="H19" s="38">
        <v>100</v>
      </c>
      <c r="I19" s="39">
        <v>60</v>
      </c>
      <c r="J19" s="40">
        <f>H19+I19</f>
        <v>160</v>
      </c>
    </row>
    <row r="20" spans="1:10" ht="12.75" customHeight="1">
      <c r="A20" s="122"/>
      <c r="B20" s="106" t="s">
        <v>54</v>
      </c>
      <c r="C20" s="73" t="s">
        <v>35</v>
      </c>
      <c r="D20" s="107"/>
      <c r="E20" s="75">
        <v>2223</v>
      </c>
      <c r="F20" s="75">
        <v>5139</v>
      </c>
      <c r="G20" s="75">
        <v>5198</v>
      </c>
      <c r="H20" s="83">
        <v>0</v>
      </c>
      <c r="I20" s="108">
        <v>50</v>
      </c>
      <c r="J20" s="76">
        <f>H20+I20</f>
        <v>50</v>
      </c>
    </row>
    <row r="21" spans="1:10" ht="12.75" customHeight="1">
      <c r="A21" s="121" t="s">
        <v>37</v>
      </c>
      <c r="B21" s="95" t="s">
        <v>57</v>
      </c>
      <c r="C21" s="41"/>
      <c r="D21" s="104"/>
      <c r="E21" s="104">
        <v>2141</v>
      </c>
      <c r="F21" s="104">
        <v>5169</v>
      </c>
      <c r="G21" s="36" t="s">
        <v>53</v>
      </c>
      <c r="H21" s="38">
        <v>98</v>
      </c>
      <c r="I21" s="39">
        <v>-70</v>
      </c>
      <c r="J21" s="40">
        <f t="shared" si="3"/>
        <v>28</v>
      </c>
    </row>
    <row r="22" spans="1:10" ht="12.75" customHeight="1">
      <c r="A22" s="122"/>
      <c r="B22" s="95" t="s">
        <v>58</v>
      </c>
      <c r="C22" s="41"/>
      <c r="D22" s="99"/>
      <c r="E22" s="99">
        <v>2212</v>
      </c>
      <c r="F22" s="99">
        <v>5169</v>
      </c>
      <c r="G22" s="36" t="s">
        <v>53</v>
      </c>
      <c r="H22" s="38">
        <v>5668.6</v>
      </c>
      <c r="I22" s="39">
        <v>-100</v>
      </c>
      <c r="J22" s="79">
        <f t="shared" si="3"/>
        <v>5568.6</v>
      </c>
    </row>
    <row r="23" spans="1:10" ht="12.75" customHeight="1">
      <c r="A23" s="122"/>
      <c r="B23" s="50" t="s">
        <v>59</v>
      </c>
      <c r="C23" s="41"/>
      <c r="D23" s="99"/>
      <c r="E23" s="99">
        <v>2212</v>
      </c>
      <c r="F23" s="99">
        <v>5171</v>
      </c>
      <c r="G23" s="36" t="s">
        <v>53</v>
      </c>
      <c r="H23" s="38">
        <v>1300.8</v>
      </c>
      <c r="I23" s="39">
        <v>-250</v>
      </c>
      <c r="J23" s="79">
        <f t="shared" si="3"/>
        <v>1050.8</v>
      </c>
    </row>
    <row r="24" spans="1:10" ht="12.75" customHeight="1">
      <c r="A24" s="122"/>
      <c r="B24" s="50" t="s">
        <v>67</v>
      </c>
      <c r="C24" s="41"/>
      <c r="D24" s="99"/>
      <c r="E24" s="99">
        <v>2219</v>
      </c>
      <c r="F24" s="99">
        <v>5169</v>
      </c>
      <c r="G24" s="36" t="s">
        <v>53</v>
      </c>
      <c r="H24" s="38">
        <v>928.6</v>
      </c>
      <c r="I24" s="39">
        <v>50</v>
      </c>
      <c r="J24" s="79">
        <f t="shared" si="3"/>
        <v>978.6</v>
      </c>
    </row>
    <row r="25" spans="1:10" ht="12.75" customHeight="1">
      <c r="A25" s="122"/>
      <c r="B25" s="50" t="s">
        <v>60</v>
      </c>
      <c r="C25" s="41"/>
      <c r="D25" s="99"/>
      <c r="E25" s="99">
        <v>2219</v>
      </c>
      <c r="F25" s="99">
        <v>5171</v>
      </c>
      <c r="G25" s="36" t="s">
        <v>53</v>
      </c>
      <c r="H25" s="38">
        <v>2020.25</v>
      </c>
      <c r="I25" s="39">
        <v>-250</v>
      </c>
      <c r="J25" s="79">
        <f t="shared" si="3"/>
        <v>1770.25</v>
      </c>
    </row>
    <row r="26" spans="1:10" ht="12.75" customHeight="1">
      <c r="A26" s="122"/>
      <c r="B26" s="50" t="s">
        <v>61</v>
      </c>
      <c r="C26" s="41"/>
      <c r="D26" s="99"/>
      <c r="E26" s="93">
        <v>2341</v>
      </c>
      <c r="F26" s="93">
        <v>5171</v>
      </c>
      <c r="G26" s="36" t="s">
        <v>53</v>
      </c>
      <c r="H26" s="38">
        <v>309.16</v>
      </c>
      <c r="I26" s="39">
        <v>-80</v>
      </c>
      <c r="J26" s="79">
        <f t="shared" si="3"/>
        <v>229.16000000000003</v>
      </c>
    </row>
    <row r="27" spans="1:10" ht="12.75" customHeight="1">
      <c r="A27" s="122"/>
      <c r="B27" s="50" t="s">
        <v>62</v>
      </c>
      <c r="C27" s="41"/>
      <c r="D27" s="99"/>
      <c r="E27" s="93">
        <v>3631</v>
      </c>
      <c r="F27" s="93">
        <v>5171</v>
      </c>
      <c r="G27" s="36" t="s">
        <v>53</v>
      </c>
      <c r="H27" s="38">
        <v>2605.9</v>
      </c>
      <c r="I27" s="39">
        <v>-50</v>
      </c>
      <c r="J27" s="79">
        <f t="shared" si="3"/>
        <v>2555.9</v>
      </c>
    </row>
    <row r="28" spans="1:10" ht="12.75" customHeight="1">
      <c r="A28" s="122"/>
      <c r="B28" s="50" t="s">
        <v>68</v>
      </c>
      <c r="C28" s="41"/>
      <c r="D28" s="99"/>
      <c r="E28" s="93">
        <v>3631</v>
      </c>
      <c r="F28" s="93">
        <v>5169</v>
      </c>
      <c r="G28" s="36" t="s">
        <v>53</v>
      </c>
      <c r="H28" s="38">
        <v>352.5</v>
      </c>
      <c r="I28" s="39">
        <v>50</v>
      </c>
      <c r="J28" s="79">
        <f t="shared" si="3"/>
        <v>402.5</v>
      </c>
    </row>
    <row r="29" spans="1:10" ht="12.75" customHeight="1">
      <c r="A29" s="122"/>
      <c r="B29" s="95" t="s">
        <v>63</v>
      </c>
      <c r="C29" s="99"/>
      <c r="D29" s="99"/>
      <c r="E29" s="99">
        <v>3639</v>
      </c>
      <c r="F29" s="99">
        <v>5169</v>
      </c>
      <c r="G29" s="36" t="s">
        <v>53</v>
      </c>
      <c r="H29" s="38">
        <v>105.6</v>
      </c>
      <c r="I29" s="39">
        <v>-80</v>
      </c>
      <c r="J29" s="40">
        <f aca="true" t="shared" si="4" ref="J29:J42">H29+I29</f>
        <v>25.599999999999994</v>
      </c>
    </row>
    <row r="30" spans="1:10" ht="12.75" customHeight="1">
      <c r="A30" s="122"/>
      <c r="B30" s="95" t="s">
        <v>69</v>
      </c>
      <c r="C30" s="99"/>
      <c r="D30" s="99"/>
      <c r="E30" s="99">
        <v>3721</v>
      </c>
      <c r="F30" s="99">
        <v>5169</v>
      </c>
      <c r="G30" s="36" t="s">
        <v>53</v>
      </c>
      <c r="H30" s="38">
        <v>502</v>
      </c>
      <c r="I30" s="39">
        <v>250</v>
      </c>
      <c r="J30" s="40">
        <f t="shared" si="4"/>
        <v>752</v>
      </c>
    </row>
    <row r="31" spans="1:10" ht="12.75" customHeight="1">
      <c r="A31" s="122"/>
      <c r="B31" s="95" t="s">
        <v>70</v>
      </c>
      <c r="C31" s="105"/>
      <c r="D31" s="105"/>
      <c r="E31" s="105">
        <v>3722</v>
      </c>
      <c r="F31" s="105">
        <v>5169</v>
      </c>
      <c r="G31" s="36" t="s">
        <v>53</v>
      </c>
      <c r="H31" s="38">
        <v>10573</v>
      </c>
      <c r="I31" s="39">
        <v>330</v>
      </c>
      <c r="J31" s="40">
        <f t="shared" si="4"/>
        <v>10903</v>
      </c>
    </row>
    <row r="32" spans="1:10" ht="12.75" customHeight="1">
      <c r="A32" s="122"/>
      <c r="B32" s="95" t="s">
        <v>64</v>
      </c>
      <c r="C32" s="105"/>
      <c r="D32" s="105"/>
      <c r="E32" s="105">
        <v>3723</v>
      </c>
      <c r="F32" s="105">
        <v>5169</v>
      </c>
      <c r="G32" s="36" t="s">
        <v>53</v>
      </c>
      <c r="H32" s="38">
        <v>650</v>
      </c>
      <c r="I32" s="39">
        <v>-230</v>
      </c>
      <c r="J32" s="40">
        <f t="shared" si="4"/>
        <v>420</v>
      </c>
    </row>
    <row r="33" spans="1:10" ht="12.75" customHeight="1">
      <c r="A33" s="122"/>
      <c r="B33" s="95" t="s">
        <v>71</v>
      </c>
      <c r="C33" s="109"/>
      <c r="D33" s="109"/>
      <c r="E33" s="109">
        <v>3724</v>
      </c>
      <c r="F33" s="109">
        <v>5169</v>
      </c>
      <c r="G33" s="36" t="s">
        <v>53</v>
      </c>
      <c r="H33" s="38">
        <v>100</v>
      </c>
      <c r="I33" s="39">
        <v>70</v>
      </c>
      <c r="J33" s="40">
        <f t="shared" si="4"/>
        <v>170</v>
      </c>
    </row>
    <row r="34" spans="1:10" ht="12.75" customHeight="1">
      <c r="A34" s="122"/>
      <c r="B34" s="95" t="s">
        <v>72</v>
      </c>
      <c r="C34" s="109"/>
      <c r="D34" s="109"/>
      <c r="E34" s="109">
        <v>3725</v>
      </c>
      <c r="F34" s="109">
        <v>5169</v>
      </c>
      <c r="G34" s="36" t="s">
        <v>53</v>
      </c>
      <c r="H34" s="38">
        <v>6247.24</v>
      </c>
      <c r="I34" s="39">
        <v>200</v>
      </c>
      <c r="J34" s="40">
        <f t="shared" si="4"/>
        <v>6447.24</v>
      </c>
    </row>
    <row r="35" spans="1:10" ht="12.75" customHeight="1">
      <c r="A35" s="122"/>
      <c r="B35" s="95" t="s">
        <v>65</v>
      </c>
      <c r="C35" s="99"/>
      <c r="D35" s="99"/>
      <c r="E35" s="93">
        <v>3725</v>
      </c>
      <c r="F35" s="93">
        <v>5171</v>
      </c>
      <c r="G35" s="36" t="s">
        <v>53</v>
      </c>
      <c r="H35" s="38">
        <v>110</v>
      </c>
      <c r="I35" s="39">
        <v>180</v>
      </c>
      <c r="J35" s="40">
        <f t="shared" si="4"/>
        <v>290</v>
      </c>
    </row>
    <row r="36" spans="1:10" ht="12.75" customHeight="1">
      <c r="A36" s="139"/>
      <c r="B36" s="95" t="s">
        <v>66</v>
      </c>
      <c r="C36" s="99"/>
      <c r="D36" s="99"/>
      <c r="E36" s="93">
        <v>3729</v>
      </c>
      <c r="F36" s="93">
        <v>5169</v>
      </c>
      <c r="G36" s="36" t="s">
        <v>53</v>
      </c>
      <c r="H36" s="38">
        <v>30</v>
      </c>
      <c r="I36" s="39">
        <v>-20</v>
      </c>
      <c r="J36" s="40">
        <f t="shared" si="4"/>
        <v>10</v>
      </c>
    </row>
    <row r="37" spans="1:10" ht="12.75" customHeight="1">
      <c r="A37" s="121" t="s">
        <v>36</v>
      </c>
      <c r="B37" s="50" t="s">
        <v>73</v>
      </c>
      <c r="C37" s="85"/>
      <c r="D37" s="82"/>
      <c r="E37" s="99">
        <v>3639</v>
      </c>
      <c r="F37" s="99">
        <v>5171</v>
      </c>
      <c r="G37" s="36" t="s">
        <v>74</v>
      </c>
      <c r="H37" s="38">
        <v>240</v>
      </c>
      <c r="I37" s="39">
        <v>-240</v>
      </c>
      <c r="J37" s="40">
        <f t="shared" si="4"/>
        <v>0</v>
      </c>
    </row>
    <row r="38" spans="1:10" ht="12.75" customHeight="1">
      <c r="A38" s="122"/>
      <c r="B38" s="50" t="s">
        <v>76</v>
      </c>
      <c r="C38" s="85"/>
      <c r="D38" s="82"/>
      <c r="E38" s="109">
        <v>2223</v>
      </c>
      <c r="F38" s="109">
        <v>5166</v>
      </c>
      <c r="G38" s="36"/>
      <c r="H38" s="38">
        <v>370</v>
      </c>
      <c r="I38" s="39">
        <v>-116.95</v>
      </c>
      <c r="J38" s="40">
        <f t="shared" si="4"/>
        <v>253.05</v>
      </c>
    </row>
    <row r="39" spans="1:10" ht="12.75" customHeight="1">
      <c r="A39" s="139"/>
      <c r="B39" s="50" t="s">
        <v>140</v>
      </c>
      <c r="C39" s="85"/>
      <c r="D39" s="82"/>
      <c r="E39" s="109">
        <v>3419</v>
      </c>
      <c r="F39" s="109">
        <v>5222</v>
      </c>
      <c r="G39" s="36" t="s">
        <v>75</v>
      </c>
      <c r="H39" s="38">
        <v>4310.2</v>
      </c>
      <c r="I39" s="39">
        <v>356.95</v>
      </c>
      <c r="J39" s="40">
        <f t="shared" si="4"/>
        <v>4667.15</v>
      </c>
    </row>
    <row r="40" spans="1:10" ht="12.75" customHeight="1">
      <c r="A40" s="121" t="s">
        <v>84</v>
      </c>
      <c r="B40" s="50" t="s">
        <v>100</v>
      </c>
      <c r="C40" s="85"/>
      <c r="D40" s="82"/>
      <c r="E40" s="112">
        <v>6112</v>
      </c>
      <c r="F40" s="112">
        <v>5901</v>
      </c>
      <c r="G40" s="36" t="s">
        <v>77</v>
      </c>
      <c r="H40" s="38">
        <v>119.79</v>
      </c>
      <c r="I40" s="39">
        <v>-5</v>
      </c>
      <c r="J40" s="40">
        <f t="shared" si="4"/>
        <v>114.79</v>
      </c>
    </row>
    <row r="41" spans="1:10" ht="12.75" customHeight="1">
      <c r="A41" s="139"/>
      <c r="B41" s="50" t="s">
        <v>101</v>
      </c>
      <c r="C41" s="85"/>
      <c r="D41" s="82"/>
      <c r="E41" s="112">
        <v>3419</v>
      </c>
      <c r="F41" s="112">
        <v>5492</v>
      </c>
      <c r="G41" s="36"/>
      <c r="H41" s="38">
        <v>147</v>
      </c>
      <c r="I41" s="39">
        <v>5</v>
      </c>
      <c r="J41" s="40">
        <f t="shared" si="4"/>
        <v>152</v>
      </c>
    </row>
    <row r="42" spans="1:10" ht="12.75" customHeight="1">
      <c r="A42" s="121" t="s">
        <v>89</v>
      </c>
      <c r="B42" s="50" t="s">
        <v>108</v>
      </c>
      <c r="C42" s="85"/>
      <c r="D42" s="82"/>
      <c r="E42" s="99">
        <v>6112</v>
      </c>
      <c r="F42" s="99">
        <v>5901</v>
      </c>
      <c r="G42" s="36" t="s">
        <v>77</v>
      </c>
      <c r="H42" s="38">
        <v>114.79</v>
      </c>
      <c r="I42" s="39">
        <v>-40</v>
      </c>
      <c r="J42" s="40">
        <f t="shared" si="4"/>
        <v>74.79</v>
      </c>
    </row>
    <row r="43" spans="1:10" ht="12.75" customHeight="1">
      <c r="A43" s="122"/>
      <c r="B43" s="50" t="s">
        <v>141</v>
      </c>
      <c r="C43" s="85"/>
      <c r="D43" s="82"/>
      <c r="E43" s="99">
        <v>3419</v>
      </c>
      <c r="F43" s="99">
        <v>5222</v>
      </c>
      <c r="G43" s="36" t="s">
        <v>75</v>
      </c>
      <c r="H43" s="38">
        <v>4667.15</v>
      </c>
      <c r="I43" s="39">
        <v>20</v>
      </c>
      <c r="J43" s="40">
        <f aca="true" t="shared" si="5" ref="J43:J66">H43+I43</f>
        <v>4687.15</v>
      </c>
    </row>
    <row r="44" spans="1:10" ht="12.75" customHeight="1">
      <c r="A44" s="139"/>
      <c r="B44" s="50" t="s">
        <v>137</v>
      </c>
      <c r="C44" s="85"/>
      <c r="D44" s="82"/>
      <c r="E44" s="99">
        <v>3419</v>
      </c>
      <c r="F44" s="99">
        <v>5222</v>
      </c>
      <c r="G44" s="36" t="s">
        <v>78</v>
      </c>
      <c r="H44" s="38">
        <v>152.8</v>
      </c>
      <c r="I44" s="39">
        <v>20</v>
      </c>
      <c r="J44" s="40">
        <f t="shared" si="5"/>
        <v>172.8</v>
      </c>
    </row>
    <row r="45" spans="1:10" ht="12.75" customHeight="1">
      <c r="A45" s="140" t="s">
        <v>92</v>
      </c>
      <c r="B45" s="50" t="s">
        <v>107</v>
      </c>
      <c r="C45" s="85"/>
      <c r="D45" s="82"/>
      <c r="E45" s="112">
        <v>6112</v>
      </c>
      <c r="F45" s="112">
        <v>5901</v>
      </c>
      <c r="G45" s="36" t="s">
        <v>77</v>
      </c>
      <c r="H45" s="38">
        <v>74.79</v>
      </c>
      <c r="I45" s="39">
        <v>-5</v>
      </c>
      <c r="J45" s="40">
        <f t="shared" si="5"/>
        <v>69.79</v>
      </c>
    </row>
    <row r="46" spans="1:10" ht="12.75" customHeight="1">
      <c r="A46" s="140"/>
      <c r="B46" s="110" t="s">
        <v>109</v>
      </c>
      <c r="C46" s="111" t="s">
        <v>35</v>
      </c>
      <c r="D46" s="107"/>
      <c r="E46" s="75">
        <v>3419</v>
      </c>
      <c r="F46" s="75">
        <v>5222</v>
      </c>
      <c r="G46" s="74" t="s">
        <v>104</v>
      </c>
      <c r="H46" s="83">
        <v>0</v>
      </c>
      <c r="I46" s="108">
        <v>5</v>
      </c>
      <c r="J46" s="76">
        <f t="shared" si="5"/>
        <v>5</v>
      </c>
    </row>
    <row r="47" spans="1:10" ht="12.75" customHeight="1">
      <c r="A47" s="140" t="s">
        <v>99</v>
      </c>
      <c r="B47" s="50" t="s">
        <v>113</v>
      </c>
      <c r="C47" s="85"/>
      <c r="D47" s="82"/>
      <c r="E47" s="112">
        <v>3419</v>
      </c>
      <c r="F47" s="112">
        <v>5021</v>
      </c>
      <c r="G47" s="36" t="s">
        <v>110</v>
      </c>
      <c r="H47" s="38">
        <v>40</v>
      </c>
      <c r="I47" s="39">
        <v>-20</v>
      </c>
      <c r="J47" s="40">
        <f t="shared" si="5"/>
        <v>20</v>
      </c>
    </row>
    <row r="48" spans="1:10" ht="12.75" customHeight="1">
      <c r="A48" s="140"/>
      <c r="B48" s="50" t="s">
        <v>112</v>
      </c>
      <c r="C48" s="85"/>
      <c r="D48" s="36"/>
      <c r="E48" s="112">
        <v>3419</v>
      </c>
      <c r="F48" s="112">
        <v>5331</v>
      </c>
      <c r="G48" s="36" t="s">
        <v>110</v>
      </c>
      <c r="H48" s="38">
        <v>87.11</v>
      </c>
      <c r="I48" s="39">
        <v>20</v>
      </c>
      <c r="J48" s="40">
        <f t="shared" si="5"/>
        <v>107.11</v>
      </c>
    </row>
    <row r="49" spans="1:10" ht="12.75" customHeight="1">
      <c r="A49" s="140" t="s">
        <v>102</v>
      </c>
      <c r="B49" s="50" t="s">
        <v>111</v>
      </c>
      <c r="C49" s="85"/>
      <c r="D49" s="36">
        <v>103533063</v>
      </c>
      <c r="E49" s="112">
        <v>3113</v>
      </c>
      <c r="F49" s="112">
        <v>5139</v>
      </c>
      <c r="G49" s="36" t="s">
        <v>114</v>
      </c>
      <c r="H49" s="38">
        <v>22</v>
      </c>
      <c r="I49" s="39">
        <v>-3</v>
      </c>
      <c r="J49" s="40">
        <f t="shared" si="5"/>
        <v>19</v>
      </c>
    </row>
    <row r="50" spans="1:10" ht="12.75" customHeight="1">
      <c r="A50" s="140"/>
      <c r="B50" s="50" t="s">
        <v>111</v>
      </c>
      <c r="C50" s="85"/>
      <c r="D50" s="36">
        <v>103533063</v>
      </c>
      <c r="E50" s="112">
        <v>3113</v>
      </c>
      <c r="F50" s="112">
        <v>5162</v>
      </c>
      <c r="G50" s="36" t="s">
        <v>114</v>
      </c>
      <c r="H50" s="38">
        <v>6</v>
      </c>
      <c r="I50" s="39">
        <v>3</v>
      </c>
      <c r="J50" s="40">
        <f t="shared" si="5"/>
        <v>9</v>
      </c>
    </row>
    <row r="51" spans="1:10" ht="12.75" customHeight="1">
      <c r="A51" s="140" t="s">
        <v>103</v>
      </c>
      <c r="B51" s="50" t="s">
        <v>80</v>
      </c>
      <c r="C51" s="82"/>
      <c r="E51" s="99">
        <v>6171</v>
      </c>
      <c r="F51" s="99">
        <v>5169</v>
      </c>
      <c r="G51" s="36"/>
      <c r="H51" s="38">
        <v>3289.57</v>
      </c>
      <c r="I51" s="39">
        <v>-80</v>
      </c>
      <c r="J51" s="40">
        <f aca="true" t="shared" si="6" ref="J51:J65">H51+I51</f>
        <v>3209.57</v>
      </c>
    </row>
    <row r="52" spans="1:10" ht="12.75" customHeight="1">
      <c r="A52" s="140"/>
      <c r="B52" s="50" t="s">
        <v>79</v>
      </c>
      <c r="C52" s="82"/>
      <c r="D52" s="36"/>
      <c r="E52" s="109">
        <v>6171</v>
      </c>
      <c r="F52" s="109">
        <v>5162</v>
      </c>
      <c r="G52" s="36"/>
      <c r="H52" s="38">
        <v>300</v>
      </c>
      <c r="I52" s="39">
        <v>80</v>
      </c>
      <c r="J52" s="40">
        <f t="shared" si="6"/>
        <v>380</v>
      </c>
    </row>
    <row r="53" spans="1:10" ht="12.75" customHeight="1">
      <c r="A53" s="140"/>
      <c r="B53" s="50" t="s">
        <v>82</v>
      </c>
      <c r="C53" s="82"/>
      <c r="D53" s="82"/>
      <c r="E53" s="109">
        <v>6171</v>
      </c>
      <c r="F53" s="109">
        <v>5171</v>
      </c>
      <c r="G53" s="36"/>
      <c r="H53" s="38">
        <v>1595</v>
      </c>
      <c r="I53" s="39">
        <v>-69</v>
      </c>
      <c r="J53" s="40">
        <f t="shared" si="6"/>
        <v>1526</v>
      </c>
    </row>
    <row r="54" spans="1:10" ht="12.75" customHeight="1">
      <c r="A54" s="140"/>
      <c r="B54" s="50" t="s">
        <v>81</v>
      </c>
      <c r="C54" s="82"/>
      <c r="D54" s="82"/>
      <c r="E54" s="109">
        <v>6171</v>
      </c>
      <c r="F54" s="109">
        <v>5163</v>
      </c>
      <c r="G54" s="36"/>
      <c r="H54" s="38">
        <v>920</v>
      </c>
      <c r="I54" s="39">
        <v>45</v>
      </c>
      <c r="J54" s="40">
        <f t="shared" si="6"/>
        <v>965</v>
      </c>
    </row>
    <row r="55" spans="1:10" ht="12.75" customHeight="1">
      <c r="A55" s="140"/>
      <c r="B55" s="50" t="s">
        <v>83</v>
      </c>
      <c r="C55" s="82"/>
      <c r="D55" s="82"/>
      <c r="E55" s="109">
        <v>6171</v>
      </c>
      <c r="F55" s="109">
        <v>5172</v>
      </c>
      <c r="G55" s="36"/>
      <c r="H55" s="38">
        <v>200</v>
      </c>
      <c r="I55" s="39">
        <v>24</v>
      </c>
      <c r="J55" s="40">
        <f>H55+I55</f>
        <v>224</v>
      </c>
    </row>
    <row r="56" spans="1:10" ht="12.75" customHeight="1">
      <c r="A56" s="140"/>
      <c r="B56" s="95" t="s">
        <v>135</v>
      </c>
      <c r="C56" s="82"/>
      <c r="D56" s="82"/>
      <c r="E56" s="117">
        <v>6171</v>
      </c>
      <c r="F56" s="117">
        <v>5171</v>
      </c>
      <c r="G56" s="36"/>
      <c r="H56" s="38">
        <v>1526</v>
      </c>
      <c r="I56" s="39">
        <v>-200</v>
      </c>
      <c r="J56" s="40">
        <f>H56+I56</f>
        <v>1326</v>
      </c>
    </row>
    <row r="57" spans="1:10" ht="12.75" customHeight="1">
      <c r="A57" s="140"/>
      <c r="B57" s="95" t="s">
        <v>136</v>
      </c>
      <c r="C57" s="82"/>
      <c r="D57" s="117"/>
      <c r="E57" s="117">
        <v>6171</v>
      </c>
      <c r="F57" s="117">
        <v>5168</v>
      </c>
      <c r="G57" s="117"/>
      <c r="H57" s="38">
        <v>3193.85</v>
      </c>
      <c r="I57" s="39">
        <v>200</v>
      </c>
      <c r="J57" s="40">
        <f>H57+I57</f>
        <v>3393.85</v>
      </c>
    </row>
    <row r="58" spans="1:10" ht="12.75" customHeight="1">
      <c r="A58" s="140" t="s">
        <v>105</v>
      </c>
      <c r="B58" s="50" t="s">
        <v>85</v>
      </c>
      <c r="C58" s="82"/>
      <c r="D58" s="36">
        <v>13015</v>
      </c>
      <c r="E58" s="109">
        <v>4369</v>
      </c>
      <c r="F58" s="109">
        <v>5011</v>
      </c>
      <c r="G58" s="36" t="s">
        <v>87</v>
      </c>
      <c r="H58" s="38">
        <v>815.19</v>
      </c>
      <c r="I58" s="39">
        <v>-7</v>
      </c>
      <c r="J58" s="40">
        <f t="shared" si="6"/>
        <v>808.19</v>
      </c>
    </row>
    <row r="59" spans="1:10" ht="12.75" customHeight="1">
      <c r="A59" s="140"/>
      <c r="B59" s="50" t="s">
        <v>86</v>
      </c>
      <c r="C59" s="82"/>
      <c r="D59" s="36">
        <v>13015</v>
      </c>
      <c r="E59" s="109">
        <v>4369</v>
      </c>
      <c r="F59" s="109">
        <v>5032</v>
      </c>
      <c r="G59" s="36" t="s">
        <v>87</v>
      </c>
      <c r="H59" s="38">
        <v>73.42</v>
      </c>
      <c r="I59" s="39">
        <v>-4</v>
      </c>
      <c r="J59" s="40">
        <f t="shared" si="6"/>
        <v>69.42</v>
      </c>
    </row>
    <row r="60" spans="1:10" ht="12.75" customHeight="1">
      <c r="A60" s="140"/>
      <c r="B60" s="110" t="s">
        <v>88</v>
      </c>
      <c r="C60" s="111" t="s">
        <v>35</v>
      </c>
      <c r="D60" s="74">
        <v>13015</v>
      </c>
      <c r="E60" s="75">
        <v>4369</v>
      </c>
      <c r="F60" s="75">
        <v>5424</v>
      </c>
      <c r="G60" s="74" t="s">
        <v>87</v>
      </c>
      <c r="H60" s="83">
        <v>0</v>
      </c>
      <c r="I60" s="108">
        <v>11</v>
      </c>
      <c r="J60" s="76">
        <f t="shared" si="6"/>
        <v>11</v>
      </c>
    </row>
    <row r="61" spans="1:10" ht="12.75" customHeight="1">
      <c r="A61" s="140" t="s">
        <v>106</v>
      </c>
      <c r="B61" s="50" t="s">
        <v>93</v>
      </c>
      <c r="C61" s="85"/>
      <c r="D61" s="36" t="s">
        <v>91</v>
      </c>
      <c r="E61" s="109">
        <v>4329</v>
      </c>
      <c r="F61" s="109">
        <v>5011</v>
      </c>
      <c r="G61" s="36" t="s">
        <v>90</v>
      </c>
      <c r="H61" s="38">
        <v>3857.64</v>
      </c>
      <c r="I61" s="39">
        <v>-8</v>
      </c>
      <c r="J61" s="40">
        <f t="shared" si="6"/>
        <v>3849.64</v>
      </c>
    </row>
    <row r="62" spans="1:10" ht="12.75" customHeight="1">
      <c r="A62" s="140"/>
      <c r="B62" s="50" t="s">
        <v>94</v>
      </c>
      <c r="C62" s="85"/>
      <c r="D62" s="36" t="s">
        <v>91</v>
      </c>
      <c r="E62" s="109">
        <v>4329</v>
      </c>
      <c r="F62" s="109">
        <v>5031</v>
      </c>
      <c r="G62" s="36" t="s">
        <v>90</v>
      </c>
      <c r="H62" s="38">
        <v>964.65</v>
      </c>
      <c r="I62" s="39">
        <v>-2</v>
      </c>
      <c r="J62" s="40">
        <f t="shared" si="6"/>
        <v>962.65</v>
      </c>
    </row>
    <row r="63" spans="1:10" ht="12.75" customHeight="1">
      <c r="A63" s="140"/>
      <c r="B63" s="50" t="s">
        <v>95</v>
      </c>
      <c r="C63" s="85"/>
      <c r="D63" s="36" t="s">
        <v>91</v>
      </c>
      <c r="E63" s="109">
        <v>4329</v>
      </c>
      <c r="F63" s="109">
        <v>5032</v>
      </c>
      <c r="G63" s="36" t="s">
        <v>90</v>
      </c>
      <c r="H63" s="38">
        <v>347.68</v>
      </c>
      <c r="I63" s="39">
        <v>-1</v>
      </c>
      <c r="J63" s="40">
        <f t="shared" si="6"/>
        <v>346.68</v>
      </c>
    </row>
    <row r="64" spans="1:10" ht="12.75" customHeight="1">
      <c r="A64" s="140"/>
      <c r="B64" s="50" t="s">
        <v>96</v>
      </c>
      <c r="C64" s="85"/>
      <c r="D64" s="36" t="s">
        <v>91</v>
      </c>
      <c r="E64" s="109">
        <v>4329</v>
      </c>
      <c r="F64" s="109">
        <v>5136</v>
      </c>
      <c r="G64" s="36" t="s">
        <v>90</v>
      </c>
      <c r="H64" s="38">
        <v>3.94</v>
      </c>
      <c r="I64" s="39">
        <v>1</v>
      </c>
      <c r="J64" s="40">
        <f t="shared" si="6"/>
        <v>4.9399999999999995</v>
      </c>
    </row>
    <row r="65" spans="1:10" ht="12.75" customHeight="1">
      <c r="A65" s="140"/>
      <c r="B65" s="50" t="s">
        <v>97</v>
      </c>
      <c r="C65" s="85"/>
      <c r="D65" s="36" t="s">
        <v>91</v>
      </c>
      <c r="E65" s="109">
        <v>4329</v>
      </c>
      <c r="F65" s="109">
        <v>5137</v>
      </c>
      <c r="G65" s="36" t="s">
        <v>90</v>
      </c>
      <c r="H65" s="38">
        <v>216</v>
      </c>
      <c r="I65" s="39">
        <v>5</v>
      </c>
      <c r="J65" s="40">
        <f t="shared" si="6"/>
        <v>221</v>
      </c>
    </row>
    <row r="66" spans="1:10" ht="12.75" customHeight="1">
      <c r="A66" s="140"/>
      <c r="B66" s="50" t="s">
        <v>98</v>
      </c>
      <c r="C66" s="82"/>
      <c r="D66" s="36">
        <v>13011</v>
      </c>
      <c r="E66" s="99">
        <v>4329</v>
      </c>
      <c r="F66" s="99">
        <v>5424</v>
      </c>
      <c r="G66" s="36" t="s">
        <v>90</v>
      </c>
      <c r="H66" s="38">
        <v>30</v>
      </c>
      <c r="I66" s="39">
        <v>5</v>
      </c>
      <c r="J66" s="40">
        <f t="shared" si="5"/>
        <v>35</v>
      </c>
    </row>
    <row r="67" spans="1:10" ht="12.75" customHeight="1">
      <c r="A67" s="17"/>
      <c r="B67" s="46"/>
      <c r="C67" s="67"/>
      <c r="D67" s="67"/>
      <c r="E67" s="141" t="s">
        <v>19</v>
      </c>
      <c r="F67" s="142"/>
      <c r="G67" s="143"/>
      <c r="H67" s="42">
        <f>SUM(H16:H66)</f>
        <v>59476.22000000001</v>
      </c>
      <c r="I67" s="42">
        <f>SUM(I16:I66)</f>
        <v>50</v>
      </c>
      <c r="J67" s="42">
        <f>SUM(J16:J66)</f>
        <v>59526.22000000001</v>
      </c>
    </row>
    <row r="68" spans="1:10" ht="12.75" customHeight="1">
      <c r="A68" s="22" t="s">
        <v>20</v>
      </c>
      <c r="B68" s="46"/>
      <c r="C68" s="67"/>
      <c r="D68" s="67"/>
      <c r="E68" s="68"/>
      <c r="F68" s="46"/>
      <c r="G68" s="46"/>
      <c r="H68" s="69"/>
      <c r="I68" s="69"/>
      <c r="J68" s="71"/>
    </row>
    <row r="69" spans="1:10" ht="12.75" customHeight="1">
      <c r="A69" s="103" t="s">
        <v>13</v>
      </c>
      <c r="B69" s="95" t="s">
        <v>55</v>
      </c>
      <c r="C69" s="85"/>
      <c r="D69" s="82"/>
      <c r="E69" s="36" t="s">
        <v>46</v>
      </c>
      <c r="F69" s="36" t="s">
        <v>56</v>
      </c>
      <c r="G69" s="36" t="s">
        <v>45</v>
      </c>
      <c r="H69" s="38">
        <v>50</v>
      </c>
      <c r="I69" s="39">
        <v>-50</v>
      </c>
      <c r="J69" s="40">
        <f>H69+I69</f>
        <v>0</v>
      </c>
    </row>
    <row r="70" spans="1:10" ht="12.75" customHeight="1">
      <c r="A70" s="140" t="s">
        <v>37</v>
      </c>
      <c r="B70" s="90" t="s">
        <v>120</v>
      </c>
      <c r="C70" s="87"/>
      <c r="D70" s="87"/>
      <c r="E70" s="91" t="s">
        <v>119</v>
      </c>
      <c r="F70" s="92">
        <v>6121</v>
      </c>
      <c r="G70" s="91" t="s">
        <v>115</v>
      </c>
      <c r="H70" s="86">
        <v>600</v>
      </c>
      <c r="I70" s="88">
        <v>-166</v>
      </c>
      <c r="J70" s="38">
        <f aca="true" t="shared" si="7" ref="J70:J72">H70+I70</f>
        <v>434</v>
      </c>
    </row>
    <row r="71" spans="1:10" ht="12.75" customHeight="1">
      <c r="A71" s="140"/>
      <c r="B71" s="90" t="s">
        <v>121</v>
      </c>
      <c r="C71" s="87"/>
      <c r="D71" s="87"/>
      <c r="E71" s="93">
        <v>3639</v>
      </c>
      <c r="F71" s="93">
        <v>6121</v>
      </c>
      <c r="G71" s="94" t="s">
        <v>116</v>
      </c>
      <c r="H71" s="38">
        <v>4.5</v>
      </c>
      <c r="I71" s="39">
        <v>-4</v>
      </c>
      <c r="J71" s="38">
        <f t="shared" si="7"/>
        <v>0.5</v>
      </c>
    </row>
    <row r="72" spans="1:10" ht="12.75" customHeight="1">
      <c r="A72" s="140"/>
      <c r="B72" s="106" t="s">
        <v>118</v>
      </c>
      <c r="C72" s="73" t="s">
        <v>35</v>
      </c>
      <c r="D72" s="75"/>
      <c r="E72" s="115">
        <v>3419</v>
      </c>
      <c r="F72" s="115">
        <v>6121</v>
      </c>
      <c r="G72" s="116" t="s">
        <v>117</v>
      </c>
      <c r="H72" s="83">
        <v>0</v>
      </c>
      <c r="I72" s="108">
        <v>170</v>
      </c>
      <c r="J72" s="83">
        <f t="shared" si="7"/>
        <v>170</v>
      </c>
    </row>
    <row r="73" spans="1:10" ht="12.75" customHeight="1">
      <c r="A73" s="113" t="s">
        <v>36</v>
      </c>
      <c r="B73" s="100" t="s">
        <v>130</v>
      </c>
      <c r="C73" s="111" t="s">
        <v>35</v>
      </c>
      <c r="D73" s="107"/>
      <c r="E73" s="74">
        <v>4350</v>
      </c>
      <c r="F73" s="74">
        <v>6121</v>
      </c>
      <c r="G73" s="74" t="s">
        <v>139</v>
      </c>
      <c r="H73" s="76">
        <v>0</v>
      </c>
      <c r="I73" s="101">
        <v>256</v>
      </c>
      <c r="J73" s="83">
        <f>H73+I73</f>
        <v>256</v>
      </c>
    </row>
    <row r="74" spans="1:10" ht="12.75" customHeight="1">
      <c r="A74" s="140" t="s">
        <v>84</v>
      </c>
      <c r="B74" s="80" t="s">
        <v>133</v>
      </c>
      <c r="C74" s="85"/>
      <c r="D74" s="82"/>
      <c r="E74" s="36" t="s">
        <v>119</v>
      </c>
      <c r="F74" s="36" t="s">
        <v>134</v>
      </c>
      <c r="G74" s="36"/>
      <c r="H74" s="40">
        <v>450</v>
      </c>
      <c r="I74" s="63">
        <v>-275</v>
      </c>
      <c r="J74" s="38">
        <f aca="true" t="shared" si="8" ref="J74:J75">H74+I74</f>
        <v>175</v>
      </c>
    </row>
    <row r="75" spans="1:10" ht="12.75" customHeight="1">
      <c r="A75" s="140"/>
      <c r="B75" s="80" t="s">
        <v>138</v>
      </c>
      <c r="C75" s="85"/>
      <c r="D75" s="82"/>
      <c r="E75" s="36" t="s">
        <v>119</v>
      </c>
      <c r="F75" s="36" t="s">
        <v>56</v>
      </c>
      <c r="G75" s="36"/>
      <c r="H75" s="40">
        <v>450</v>
      </c>
      <c r="I75" s="63">
        <v>275</v>
      </c>
      <c r="J75" s="38">
        <f t="shared" si="8"/>
        <v>725</v>
      </c>
    </row>
    <row r="76" spans="1:10" ht="12.75" customHeight="1">
      <c r="A76" s="19"/>
      <c r="B76" s="46"/>
      <c r="C76" s="67"/>
      <c r="D76" s="67"/>
      <c r="E76" s="132" t="s">
        <v>21</v>
      </c>
      <c r="F76" s="132"/>
      <c r="G76" s="132"/>
      <c r="H76" s="72">
        <f>SUM(H69:H75)</f>
        <v>1554.5</v>
      </c>
      <c r="I76" s="72">
        <f aca="true" t="shared" si="9" ref="I76:J76">SUM(I69:I75)</f>
        <v>206</v>
      </c>
      <c r="J76" s="72">
        <f t="shared" si="9"/>
        <v>1760.5</v>
      </c>
    </row>
    <row r="77" spans="1:10" ht="12.75" customHeight="1">
      <c r="A77" s="16" t="s">
        <v>30</v>
      </c>
      <c r="B77" s="18"/>
      <c r="C77" s="19"/>
      <c r="D77" s="19"/>
      <c r="E77" s="23"/>
      <c r="F77" s="23"/>
      <c r="G77" s="23"/>
      <c r="H77" s="24"/>
      <c r="I77" s="25"/>
      <c r="J77" s="24"/>
    </row>
    <row r="78" spans="1:10" ht="12.75" customHeight="1">
      <c r="A78" s="87" t="s">
        <v>13</v>
      </c>
      <c r="B78" s="34"/>
      <c r="C78" s="4"/>
      <c r="D78" s="4"/>
      <c r="E78" s="9"/>
      <c r="F78" s="9"/>
      <c r="G78" s="9"/>
      <c r="H78" s="6">
        <v>0</v>
      </c>
      <c r="I78" s="5">
        <v>0</v>
      </c>
      <c r="J78" s="6">
        <f>H78+I78</f>
        <v>0</v>
      </c>
    </row>
    <row r="79" spans="1:10" ht="12.75" customHeight="1">
      <c r="A79" s="19"/>
      <c r="B79" s="18"/>
      <c r="C79" s="19"/>
      <c r="D79" s="19"/>
      <c r="E79" s="133" t="s">
        <v>31</v>
      </c>
      <c r="F79" s="134"/>
      <c r="G79" s="135"/>
      <c r="H79" s="26">
        <v>0</v>
      </c>
      <c r="I79" s="5">
        <f>SUM(I78:I78)</f>
        <v>0</v>
      </c>
      <c r="J79" s="27">
        <v>0</v>
      </c>
    </row>
    <row r="80" spans="1:10" ht="8.25" customHeight="1">
      <c r="A80" s="19"/>
      <c r="B80" s="18"/>
      <c r="C80" s="19"/>
      <c r="D80" s="19"/>
      <c r="E80" s="21"/>
      <c r="F80" s="21"/>
      <c r="G80" s="28"/>
      <c r="H80" s="26"/>
      <c r="I80" s="29"/>
      <c r="J80" s="24"/>
    </row>
    <row r="81" spans="1:10" ht="12.75" customHeight="1">
      <c r="A81" s="7"/>
      <c r="B81" s="56" t="s">
        <v>29</v>
      </c>
      <c r="C81" s="19"/>
      <c r="D81" s="19"/>
      <c r="E81" s="136" t="s">
        <v>14</v>
      </c>
      <c r="F81" s="137"/>
      <c r="G81" s="137"/>
      <c r="H81" s="138"/>
      <c r="I81" s="8">
        <f>I11</f>
        <v>351</v>
      </c>
      <c r="J81" s="30"/>
    </row>
    <row r="82" spans="1:10" ht="12.75" customHeight="1">
      <c r="A82" s="7"/>
      <c r="B82" s="21"/>
      <c r="C82" s="19"/>
      <c r="D82" s="19"/>
      <c r="E82" s="136" t="s">
        <v>22</v>
      </c>
      <c r="F82" s="137"/>
      <c r="G82" s="137"/>
      <c r="H82" s="138"/>
      <c r="I82" s="8">
        <f>I67+I12</f>
        <v>145</v>
      </c>
      <c r="J82" s="17"/>
    </row>
    <row r="83" spans="1:10" ht="12.75" customHeight="1">
      <c r="A83" s="7"/>
      <c r="B83" s="21"/>
      <c r="C83" s="19"/>
      <c r="D83" s="19"/>
      <c r="E83" s="136" t="s">
        <v>23</v>
      </c>
      <c r="F83" s="137"/>
      <c r="G83" s="137"/>
      <c r="H83" s="138"/>
      <c r="I83" s="8">
        <f>I76+I13</f>
        <v>206</v>
      </c>
      <c r="J83" s="31"/>
    </row>
    <row r="84" spans="1:10" ht="12.95" customHeight="1">
      <c r="A84" s="7"/>
      <c r="B84" s="21"/>
      <c r="C84" s="19"/>
      <c r="D84" s="19"/>
      <c r="E84" s="136" t="s">
        <v>24</v>
      </c>
      <c r="F84" s="137"/>
      <c r="G84" s="137"/>
      <c r="H84" s="138"/>
      <c r="I84" s="8">
        <f>I82+I83</f>
        <v>351</v>
      </c>
      <c r="J84" s="31"/>
    </row>
    <row r="85" spans="1:10" ht="12.95" customHeight="1">
      <c r="A85" s="7"/>
      <c r="B85" s="21"/>
      <c r="C85" s="19"/>
      <c r="D85" s="19"/>
      <c r="E85" s="129" t="s">
        <v>25</v>
      </c>
      <c r="F85" s="130"/>
      <c r="G85" s="130"/>
      <c r="H85" s="131"/>
      <c r="I85" s="39">
        <f>I81-I84</f>
        <v>0</v>
      </c>
      <c r="J85" s="43"/>
    </row>
    <row r="86" spans="1:10" ht="12.95" customHeight="1">
      <c r="A86" s="7"/>
      <c r="B86" s="21"/>
      <c r="C86" s="19"/>
      <c r="D86" s="19"/>
      <c r="E86" s="129" t="s">
        <v>26</v>
      </c>
      <c r="F86" s="130"/>
      <c r="G86" s="130"/>
      <c r="H86" s="131"/>
      <c r="I86" s="39">
        <f>I79</f>
        <v>0</v>
      </c>
      <c r="J86" s="43"/>
    </row>
    <row r="87" spans="1:10" ht="15" customHeight="1">
      <c r="A87" s="7"/>
      <c r="B87" s="57"/>
      <c r="C87" s="32"/>
      <c r="D87" s="32"/>
      <c r="E87" s="44"/>
      <c r="F87" s="45"/>
      <c r="G87" s="46"/>
      <c r="H87" s="58">
        <v>44503</v>
      </c>
      <c r="I87" s="59"/>
      <c r="J87" s="60">
        <v>44524</v>
      </c>
    </row>
    <row r="88" spans="1:10" ht="12.95" customHeight="1">
      <c r="A88" s="7"/>
      <c r="B88" s="56" t="s">
        <v>33</v>
      </c>
      <c r="C88" s="19"/>
      <c r="D88" s="19"/>
      <c r="E88" s="47" t="s">
        <v>27</v>
      </c>
      <c r="F88" s="48"/>
      <c r="G88" s="49"/>
      <c r="H88" s="39">
        <v>473879.22</v>
      </c>
      <c r="I88" s="39">
        <f>I81</f>
        <v>351</v>
      </c>
      <c r="J88" s="39">
        <f>H88+I88</f>
        <v>474230.22</v>
      </c>
    </row>
    <row r="89" spans="1:10" ht="12.95" customHeight="1">
      <c r="A89" s="7"/>
      <c r="B89" s="18"/>
      <c r="C89" s="19"/>
      <c r="D89" s="19"/>
      <c r="E89" s="50" t="s">
        <v>22</v>
      </c>
      <c r="F89" s="51"/>
      <c r="G89" s="37"/>
      <c r="H89" s="38">
        <v>420775.93</v>
      </c>
      <c r="I89" s="39">
        <f>I67+I12</f>
        <v>145</v>
      </c>
      <c r="J89" s="38">
        <f>H89+I89</f>
        <v>420920.93</v>
      </c>
    </row>
    <row r="90" spans="1:10" ht="12.95" customHeight="1">
      <c r="A90" s="7"/>
      <c r="B90" s="18"/>
      <c r="C90" s="19"/>
      <c r="D90" s="19"/>
      <c r="E90" s="52" t="s">
        <v>23</v>
      </c>
      <c r="F90" s="46"/>
      <c r="G90" s="53"/>
      <c r="H90" s="38">
        <v>104050.7</v>
      </c>
      <c r="I90" s="39">
        <f>I76+I13</f>
        <v>206</v>
      </c>
      <c r="J90" s="38">
        <f>H90+I90</f>
        <v>104256.7</v>
      </c>
    </row>
    <row r="91" spans="1:10" ht="12.95" customHeight="1">
      <c r="A91" s="7"/>
      <c r="C91" s="32"/>
      <c r="D91" s="32"/>
      <c r="E91" s="54" t="s">
        <v>34</v>
      </c>
      <c r="F91" s="51"/>
      <c r="G91" s="37"/>
      <c r="H91" s="39">
        <f>SUM(H89:H90)</f>
        <v>524826.63</v>
      </c>
      <c r="I91" s="39">
        <f>SUM(I89:I90)</f>
        <v>351</v>
      </c>
      <c r="J91" s="39">
        <f>SUM(J89:J90)</f>
        <v>525177.63</v>
      </c>
    </row>
    <row r="92" spans="1:10" ht="12.95" customHeight="1">
      <c r="A92" s="7"/>
      <c r="B92" s="7"/>
      <c r="C92" s="32"/>
      <c r="D92" s="32"/>
      <c r="E92" s="52" t="s">
        <v>17</v>
      </c>
      <c r="F92" s="46"/>
      <c r="G92" s="53"/>
      <c r="H92" s="38">
        <f>H88-H91</f>
        <v>-50947.41000000003</v>
      </c>
      <c r="I92" s="39">
        <f>I88-I91</f>
        <v>0</v>
      </c>
      <c r="J92" s="38">
        <f>J88-J91</f>
        <v>-50947.41000000003</v>
      </c>
    </row>
    <row r="93" spans="1:10" ht="12.95" customHeight="1">
      <c r="A93" s="7"/>
      <c r="B93" s="33" t="s">
        <v>40</v>
      </c>
      <c r="C93" s="32"/>
      <c r="D93" s="32"/>
      <c r="E93" s="54" t="s">
        <v>28</v>
      </c>
      <c r="F93" s="51"/>
      <c r="G93" s="37"/>
      <c r="H93" s="39">
        <v>50947.41</v>
      </c>
      <c r="I93" s="39">
        <f>I86</f>
        <v>0</v>
      </c>
      <c r="J93" s="39">
        <f>H93+I93</f>
        <v>50947.41</v>
      </c>
    </row>
    <row r="94" spans="5:10" ht="12.95" customHeight="1">
      <c r="E94" s="55"/>
      <c r="F94" s="55"/>
      <c r="G94" s="55"/>
      <c r="H94" s="55"/>
      <c r="I94" s="55"/>
      <c r="J94" s="55"/>
    </row>
    <row r="95" spans="3:10" ht="12.95" customHeight="1">
      <c r="C95" s="13"/>
      <c r="E95" s="55"/>
      <c r="F95" s="55"/>
      <c r="G95" s="55"/>
      <c r="H95" s="55"/>
      <c r="I95" s="55"/>
      <c r="J95" s="55"/>
    </row>
    <row r="96" ht="12.95" customHeight="1">
      <c r="C96" s="13"/>
    </row>
    <row r="97" ht="12.95" customHeight="1">
      <c r="C97" s="13"/>
    </row>
    <row r="98" ht="12.95" customHeight="1">
      <c r="C98" s="13"/>
    </row>
    <row r="99" ht="12.95" customHeight="1">
      <c r="C99" s="13"/>
    </row>
    <row r="100" ht="12.95" customHeight="1">
      <c r="C100" s="13"/>
    </row>
    <row r="101" ht="12.95" customHeight="1">
      <c r="C101" s="13"/>
    </row>
    <row r="102" ht="12.95" customHeight="1">
      <c r="C102" s="13"/>
    </row>
    <row r="103" ht="12.95" customHeight="1">
      <c r="C103" s="13"/>
    </row>
    <row r="104" ht="12.95" customHeight="1">
      <c r="C104" s="13"/>
    </row>
    <row r="105" ht="12.95" customHeight="1">
      <c r="C105" s="13"/>
    </row>
  </sheetData>
  <mergeCells count="33">
    <mergeCell ref="A21:A36"/>
    <mergeCell ref="A37:A39"/>
    <mergeCell ref="A42:A44"/>
    <mergeCell ref="E85:H85"/>
    <mergeCell ref="A61:A66"/>
    <mergeCell ref="A51:A57"/>
    <mergeCell ref="A58:A60"/>
    <mergeCell ref="A70:A72"/>
    <mergeCell ref="E67:G67"/>
    <mergeCell ref="A74:A75"/>
    <mergeCell ref="A40:A41"/>
    <mergeCell ref="A45:A46"/>
    <mergeCell ref="A47:A48"/>
    <mergeCell ref="A49:A50"/>
    <mergeCell ref="E86:H86"/>
    <mergeCell ref="E76:G76"/>
    <mergeCell ref="E79:G79"/>
    <mergeCell ref="E81:H81"/>
    <mergeCell ref="E82:H82"/>
    <mergeCell ref="E83:H83"/>
    <mergeCell ref="E84:H84"/>
    <mergeCell ref="G2:G3"/>
    <mergeCell ref="A5:A6"/>
    <mergeCell ref="A16:A20"/>
    <mergeCell ref="B2:B3"/>
    <mergeCell ref="C2:C3"/>
    <mergeCell ref="E2:E3"/>
    <mergeCell ref="F2:F3"/>
    <mergeCell ref="E11:G11"/>
    <mergeCell ref="E12:G12"/>
    <mergeCell ref="E13:G13"/>
    <mergeCell ref="E14:G14"/>
    <mergeCell ref="A7:A9"/>
  </mergeCells>
  <conditionalFormatting sqref="C11:D13 B1">
    <cfRule type="expression" priority="4" dxfId="2" stopIfTrue="1">
      <formula>#REF!="Z"</formula>
    </cfRule>
    <cfRule type="expression" priority="5" dxfId="1" stopIfTrue="1">
      <formula>#REF!="T"</formula>
    </cfRule>
    <cfRule type="expression" priority="6" dxfId="0" stopIfTrue="1">
      <formula>#REF!="Y"</formula>
    </cfRule>
  </conditionalFormatting>
  <conditionalFormatting sqref="B2">
    <cfRule type="expression" priority="1" dxfId="2" stopIfTrue="1">
      <formula>#REF!="Z"</formula>
    </cfRule>
    <cfRule type="expression" priority="2" dxfId="1" stopIfTrue="1">
      <formula>#REF!="T"</formula>
    </cfRule>
    <cfRule type="expression" priority="3" dxfId="0" stopIfTrue="1">
      <formula>#REF!="Y"</formula>
    </cfRule>
  </conditionalFormatting>
  <conditionalFormatting sqref="B1:B2">
    <cfRule type="expression" priority="7" dxfId="2" stopIfTrue="1">
      <formula>#REF!="Z"</formula>
    </cfRule>
    <cfRule type="expression" priority="8" dxfId="1" stopIfTrue="1">
      <formula>#REF!="T"</formula>
    </cfRule>
    <cfRule type="expression" priority="9" dxfId="0" stopIfTrue="1">
      <formula>#REF!="Y"</formula>
    </cfRule>
  </conditionalFormatting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2021-11-16T06:20:07Z</cp:lastPrinted>
  <dcterms:created xsi:type="dcterms:W3CDTF">2019-02-01T08:27:03Z</dcterms:created>
  <dcterms:modified xsi:type="dcterms:W3CDTF">2021-11-24T15:01:27Z</dcterms:modified>
  <cp:category/>
  <cp:version/>
  <cp:contentType/>
  <cp:contentStatus/>
</cp:coreProperties>
</file>