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2"/>
  </bookViews>
  <sheets>
    <sheet name="RO č. 14 8.12.2021" sheetId="8" r:id="rId1"/>
    <sheet name="dodatek RO č. 14" sheetId="9" r:id="rId2"/>
    <sheet name="Schváleno RO č. 14. 8.12.2021" sheetId="10" r:id="rId3"/>
  </sheets>
  <definedNames/>
  <calcPr calcId="145621"/>
</workbook>
</file>

<file path=xl/sharedStrings.xml><?xml version="1.0" encoding="utf-8"?>
<sst xmlns="http://schemas.openxmlformats.org/spreadsheetml/2006/main" count="493" uniqueCount="154">
  <si>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</si>
  <si>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</si>
  <si>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</si>
  <si>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</si>
  <si>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</si>
  <si>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</si>
  <si>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</si>
  <si>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</si>
  <si>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</si>
  <si>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</si>
  <si>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</si>
  <si>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</si>
  <si>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</si>
  <si>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</si>
  <si>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</si>
  <si>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</si>
  <si>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</si>
  <si>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</si>
  <si>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</si>
  <si>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</si>
  <si>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</si>
  <si>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</si>
  <si>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</si>
  <si>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</si>
  <si>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</si>
  <si>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</si>
  <si>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</si>
  <si>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</si>
  <si>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Finance</t>
  </si>
  <si>
    <t>Rekapitulace Rozpočtového opatření</t>
  </si>
  <si>
    <t>D) Změny ve financování</t>
  </si>
  <si>
    <t>Financování saldo</t>
  </si>
  <si>
    <t>P= příjmy   V= výdaje   NZ= nově zařazeno do R2021</t>
  </si>
  <si>
    <t>Rekapitulace celkového rozpočtu města na rok 2021 včetně RO</t>
  </si>
  <si>
    <t>Celkové výdaje (BV+I)</t>
  </si>
  <si>
    <t>NZ</t>
  </si>
  <si>
    <t>3.</t>
  </si>
  <si>
    <t>2.</t>
  </si>
  <si>
    <t>5169</t>
  </si>
  <si>
    <t>4.</t>
  </si>
  <si>
    <t>5.</t>
  </si>
  <si>
    <t>6.</t>
  </si>
  <si>
    <t xml:space="preserve">Rozpočtové opatření č. 14/2021 - prosinec (údaje v tis. Kč) </t>
  </si>
  <si>
    <t>Příloha k us. č. RMO/xx/xx/21</t>
  </si>
  <si>
    <t>č. 14</t>
  </si>
  <si>
    <t>00020</t>
  </si>
  <si>
    <t>1119</t>
  </si>
  <si>
    <t>0608</t>
  </si>
  <si>
    <t>0720</t>
  </si>
  <si>
    <t>5171</t>
  </si>
  <si>
    <t>5153</t>
  </si>
  <si>
    <t>3412</t>
  </si>
  <si>
    <t>TEHOS MK snížení fin. prostředků na služby - přesun na SA Trávníky</t>
  </si>
  <si>
    <t>TEHOS SA Trávníky zvýšení fin. prostředků na služby - rozebrání a odvoz beton. prvků</t>
  </si>
  <si>
    <t>TEHOS SA Trávníky zavedení nové položky - plyn</t>
  </si>
  <si>
    <t>ZŠ TGM odvod odpisů z nemov. majetku</t>
  </si>
  <si>
    <t>ZŠ Trávníky odvod odpisů z nemov. majetku</t>
  </si>
  <si>
    <t>ZŠ Mánesova odvod odpisů z nemov. majetku</t>
  </si>
  <si>
    <t>0358</t>
  </si>
  <si>
    <t>0357</t>
  </si>
  <si>
    <t>0359</t>
  </si>
  <si>
    <t>0351</t>
  </si>
  <si>
    <t>ZŠ Mánesova změna příspěvku zřizovatele (rodilí mluvčí, plavání, oprava havárie, odpisy)</t>
  </si>
  <si>
    <t>ZŠ TGM změna příspěvku zřizovatele (rodilí mluvčí, plavání, odpisy)</t>
  </si>
  <si>
    <t>ZŠ Trávníky změna příspěvku zřizovatele (rodilí mluvčí, plavání, oprava havárie, odpisy)</t>
  </si>
  <si>
    <t>MŠO změna příspěvku (nižší výnosy, nižší ON, oprava havárie, odpisy, materiál)</t>
  </si>
  <si>
    <t>EKO Snížení rezervy určené do škol</t>
  </si>
  <si>
    <t>Daň z příjmu právnických osob - zvýšení dle skutečnosti</t>
  </si>
  <si>
    <t>0483</t>
  </si>
  <si>
    <t>SENIOR, nein. dotace od ZK, na dofinancování poskytovatelů SSL, denní stacionář</t>
  </si>
  <si>
    <t>00100</t>
  </si>
  <si>
    <t>SENIOR, nein. dotace od ZK, na dofinancování poskytovatelů SSL, pečovatelská služba</t>
  </si>
  <si>
    <t>0470</t>
  </si>
  <si>
    <t>0452</t>
  </si>
  <si>
    <t>0481</t>
  </si>
  <si>
    <t>0482</t>
  </si>
  <si>
    <t>SENIOR, nein. dotace od ZK, na dofinancování poskytovatelů SSL, odlehčovací služby</t>
  </si>
  <si>
    <t>SENIOR, nein. dotace od ZK, na dofinancování poskytovatelů SSL, DZR</t>
  </si>
  <si>
    <t>SOC KD Kvítkovice - přesun na pol. 5139</t>
  </si>
  <si>
    <t>SOC KD Kvítkovice - posílení pol. 5139 o fin. prostředky na nádobí</t>
  </si>
  <si>
    <t>0331</t>
  </si>
  <si>
    <t>1244</t>
  </si>
  <si>
    <t>0172</t>
  </si>
  <si>
    <t>0519</t>
  </si>
  <si>
    <t xml:space="preserve">OŠK Záštita ST, přesun na org. 0172 nein. dotace pro Jackie Pro s.r.o. na zajištění festivalu </t>
  </si>
  <si>
    <t>OŠK Neinv. dotace pro Jackie Pro s.r.o. na zajištění festivalu</t>
  </si>
  <si>
    <t>OŠK Financování zajištění využití stadionu TJ Jiskra pro veřejnost</t>
  </si>
  <si>
    <t>ORM Oprava lávek přes Dřevnici</t>
  </si>
  <si>
    <t>6126</t>
  </si>
  <si>
    <t>2159</t>
  </si>
  <si>
    <t>ORM SENIOR C - výměna rozvodů, přesun na org. 2159</t>
  </si>
  <si>
    <t>1117</t>
  </si>
  <si>
    <t>0656</t>
  </si>
  <si>
    <t>5311</t>
  </si>
  <si>
    <t>ORM pořízení nových kamerových bodů MKDS</t>
  </si>
  <si>
    <t>ORM SENIOR C změna využití a fasáda</t>
  </si>
  <si>
    <t>Otrokovice, 8.12.2021</t>
  </si>
  <si>
    <t>Fin. dar od SIGA a.s. na nákup nafukovacího plavidla s vozíkem</t>
  </si>
  <si>
    <t>MŠO odvod odpisů z nemov. majetku</t>
  </si>
  <si>
    <t>0326</t>
  </si>
  <si>
    <t>0327</t>
  </si>
  <si>
    <t>0605</t>
  </si>
  <si>
    <t>Příjem inv. dotace z rozpočtu ZK na nákup nafukovacího plavidla s vozíkem</t>
  </si>
  <si>
    <t>OŠK Neinv. trasfery spolkům v oblasti sportu - 3419/5169 využití stadionu pro veřejnost</t>
  </si>
  <si>
    <t>KRŘ Ochrana obyvatelstva, nákup služeb, snížení</t>
  </si>
  <si>
    <t>KRŘ Ochrana obyvatelstva, potraviny, snížení</t>
  </si>
  <si>
    <t>KRŘ Ochrana obyvatelstva, DHDM, snížení</t>
  </si>
  <si>
    <t>KRŘ Záležitosti kriz. řízení jinde neuvedené</t>
  </si>
  <si>
    <t>KRŘ JSDH Otrokovice, služby, školení, vzdělávání, snížení</t>
  </si>
  <si>
    <t>KRŘ JSDH Otrokovice, cestovné, snížení</t>
  </si>
  <si>
    <t>KRŘ JSDH Kvítkovice, potraviny, snížení</t>
  </si>
  <si>
    <t>KRŘ JSDH Kvítkovice, prádlo, oděv, obuv, snížení</t>
  </si>
  <si>
    <t>KRŘ JSDH Kvítkovice, nájemné, snížení</t>
  </si>
  <si>
    <t>KRŘ JSDH Kvítkovice, cestovné, snížení</t>
  </si>
  <si>
    <t>KRŘ JSDH Otrokovice, refundace mezd, zvýšení</t>
  </si>
  <si>
    <t>KRŘ JSDH Otrokovice, ostatní povinné pojištění, zvýšení</t>
  </si>
  <si>
    <t>KRŘ JSDH Otrokovice, potraviny, zvýšení</t>
  </si>
  <si>
    <t>KRŘ JSDH Otrokovice, ochranné pomůcky, zvýšení</t>
  </si>
  <si>
    <t>KRŘ JSDH Otrokovice, služby elektronických komunikací (internet, telefon), zvýšení</t>
  </si>
  <si>
    <t>KRŘ JSDH Otrokovice, služby zpracování dat, zavedení nové pol.</t>
  </si>
  <si>
    <t>KRŘ JSDH Otrokovice, opravy a udržování, zvýšení</t>
  </si>
  <si>
    <t>KRŘ JSDH Kvítkovice, ostatní platy, zvýšení</t>
  </si>
  <si>
    <t>KRŘ JSDH Kvítkovice, ochranné prac. pomůcky, zvýšení</t>
  </si>
  <si>
    <t>KRŘ JSDH Kvítkovice, DHDM, zvýšení</t>
  </si>
  <si>
    <t>KRŘ JSDH Kvítkovice, PHM, zvýšení</t>
  </si>
  <si>
    <t>KRŘ JSDH Kvítkovice, opravy a udržování, zvýšení</t>
  </si>
  <si>
    <t>KRŘ JSDH Kvítkovice, nákup materiálu j. n.</t>
  </si>
  <si>
    <t>KRŘ JSDH Kvítkovice, služby zpracování dat, zavedení nové pol.</t>
  </si>
  <si>
    <t>KRŘ Zajištění PO, CO,+BOZP na MěÚ</t>
  </si>
  <si>
    <t>KRŘ JSDH Kvítkovice, stroje a zařízení</t>
  </si>
  <si>
    <t>Rozpočtové opatření č. 14/2021 - prosinec (údaje v tis. Kč)  DODATEK</t>
  </si>
  <si>
    <t>3203</t>
  </si>
  <si>
    <t>3419</t>
  </si>
  <si>
    <t>5021</t>
  </si>
  <si>
    <t>5331</t>
  </si>
  <si>
    <t>OŠK Zdravý pohyb do škol - dohody</t>
  </si>
  <si>
    <t>OŠK Zdravý pohyb do škol - příspěvek zřizovatele - zvýšení</t>
  </si>
  <si>
    <t>0504</t>
  </si>
  <si>
    <t>OŠK Záštita starosty - přesun na fin. dar Klubu přátel historie</t>
  </si>
  <si>
    <t>OŠK Fin. dar Klubu přátel historie, IČ 27024466</t>
  </si>
  <si>
    <t>OŠK Pohoštění - snížení</t>
  </si>
  <si>
    <t xml:space="preserve">OŠK Nájemné - zvýšení                  </t>
  </si>
  <si>
    <t>MP nákup služeb snížení</t>
  </si>
  <si>
    <t>MP cestovné zvýšení</t>
  </si>
  <si>
    <t>MP platy zaměstnanců snížení</t>
  </si>
  <si>
    <t>MP náhrady mezd v době nemoci zvýšení dle aktuálního stavu</t>
  </si>
  <si>
    <t>MP DHM zvýšení, nákup zbraní</t>
  </si>
  <si>
    <t>5226</t>
  </si>
  <si>
    <t>DOP Stacionární radary, opravy, přesun na pol. 5168</t>
  </si>
  <si>
    <t>DOP Stacionární radary, zvýšení fin. prost. na nákup dat</t>
  </si>
  <si>
    <t>7.</t>
  </si>
  <si>
    <t>8.</t>
  </si>
  <si>
    <t>9.</t>
  </si>
  <si>
    <t>Příloha k us. č. RMO/16/25/21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</si>
</sst>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60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0" xfId="0" applyFont="1" applyFill="1"/>
    <xf numFmtId="4" fontId="3" fillId="0" borderId="2" xfId="0" applyNumberFormat="1" applyFont="1" applyFill="1" applyBorder="1"/>
    <xf numFmtId="49" fontId="3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" fontId="3" fillId="0" borderId="4" xfId="0" applyNumberFormat="1" applyFont="1" applyFill="1" applyBorder="1"/>
    <xf numFmtId="4" fontId="1" fillId="0" borderId="4" xfId="0" applyNumberFormat="1" applyFont="1" applyFill="1" applyBorder="1"/>
    <xf numFmtId="0" fontId="1" fillId="0" borderId="0" xfId="0" applyFont="1" applyFill="1" applyAlignment="1">
      <alignment horizontal="center"/>
    </xf>
    <xf numFmtId="14" fontId="1" fillId="0" borderId="0" xfId="0" applyNumberFormat="1" applyFont="1" applyFill="1"/>
    <xf numFmtId="0" fontId="1" fillId="0" borderId="2" xfId="0" applyFont="1" applyFill="1" applyBorder="1"/>
    <xf numFmtId="0" fontId="0" fillId="0" borderId="0" xfId="0" applyFill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4" fontId="6" fillId="0" borderId="6" xfId="0" applyNumberFormat="1" applyFont="1" applyFill="1" applyBorder="1" applyAlignment="1">
      <alignment/>
    </xf>
    <xf numFmtId="4" fontId="3" fillId="0" borderId="7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top"/>
    </xf>
    <xf numFmtId="0" fontId="0" fillId="0" borderId="2" xfId="0" applyFill="1" applyBorder="1"/>
    <xf numFmtId="4" fontId="1" fillId="2" borderId="2" xfId="0" applyNumberFormat="1" applyFont="1" applyFill="1" applyBorder="1" applyAlignment="1">
      <alignment vertical="center"/>
    </xf>
    <xf numFmtId="0" fontId="7" fillId="0" borderId="2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top"/>
    </xf>
    <xf numFmtId="4" fontId="3" fillId="2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0" fillId="2" borderId="2" xfId="0" applyFill="1" applyBorder="1"/>
    <xf numFmtId="4" fontId="3" fillId="2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" fontId="1" fillId="2" borderId="14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/>
    </xf>
    <xf numFmtId="0" fontId="7" fillId="2" borderId="2" xfId="0" applyFont="1" applyFill="1" applyBorder="1"/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" fillId="2" borderId="11" xfId="0" applyFont="1" applyFill="1" applyBorder="1" applyAlignment="1">
      <alignment vertical="center"/>
    </xf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" fontId="1" fillId="0" borderId="2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" fontId="1" fillId="0" borderId="2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6" fontId="1" fillId="0" borderId="13" xfId="0" applyNumberFormat="1" applyFont="1" applyFill="1" applyBorder="1" applyAlignment="1">
      <alignment horizontal="center" vertical="center"/>
    </xf>
    <xf numFmtId="16" fontId="1" fillId="0" borderId="5" xfId="0" applyNumberFormat="1" applyFont="1" applyFill="1" applyBorder="1" applyAlignment="1">
      <alignment horizontal="center" vertical="center"/>
    </xf>
    <xf numFmtId="16" fontId="1" fillId="0" borderId="1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2" xfId="21"/>
  </cellStyles>
  <dxfs count="9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zoomScale="110" zoomScaleNormal="110" workbookViewId="0" topLeftCell="A37">
      <selection activeCell="A37" sqref="A1:XFD1048576"/>
    </sheetView>
  </sheetViews>
  <sheetFormatPr defaultColWidth="9.140625" defaultRowHeight="15"/>
  <cols>
    <col min="1" max="1" width="4.00390625" style="13" customWidth="1"/>
    <col min="2" max="2" width="75.57421875" style="13" customWidth="1"/>
    <col min="3" max="3" width="3.00390625" style="35" customWidth="1"/>
    <col min="4" max="4" width="10.00390625" style="13" customWidth="1"/>
    <col min="5" max="5" width="5.421875" style="13" customWidth="1"/>
    <col min="6" max="6" width="7.7109375" style="13" customWidth="1"/>
    <col min="7" max="7" width="6.8515625" style="13" customWidth="1"/>
    <col min="8" max="8" width="10.57421875" style="13" customWidth="1"/>
    <col min="9" max="9" width="9.00390625" style="13" customWidth="1"/>
    <col min="10" max="10" width="10.28125" style="13" customWidth="1"/>
    <col min="11" max="16384" width="9.140625" style="13" customWidth="1"/>
  </cols>
  <sheetData>
    <row r="1" spans="1:10" ht="16.5" customHeight="1">
      <c r="A1" s="10" t="s">
        <v>42</v>
      </c>
      <c r="B1" s="11"/>
      <c r="C1" s="12"/>
      <c r="D1" s="12"/>
      <c r="E1" s="7"/>
      <c r="F1" s="7"/>
      <c r="G1" s="7"/>
      <c r="H1" s="11" t="s">
        <v>43</v>
      </c>
      <c r="I1" s="11"/>
      <c r="J1" s="10"/>
    </row>
    <row r="2" spans="1:10" ht="12.95" customHeight="1">
      <c r="A2" s="90" t="s">
        <v>0</v>
      </c>
      <c r="B2" s="149" t="s">
        <v>1</v>
      </c>
      <c r="C2" s="152" t="s">
        <v>35</v>
      </c>
      <c r="D2" s="90" t="s">
        <v>2</v>
      </c>
      <c r="E2" s="149" t="s">
        <v>3</v>
      </c>
      <c r="F2" s="149" t="s">
        <v>4</v>
      </c>
      <c r="G2" s="149" t="s">
        <v>5</v>
      </c>
      <c r="H2" s="90" t="s">
        <v>6</v>
      </c>
      <c r="I2" s="90" t="s">
        <v>7</v>
      </c>
      <c r="J2" s="90" t="s">
        <v>8</v>
      </c>
    </row>
    <row r="3" spans="1:10" ht="12.95" customHeight="1">
      <c r="A3" s="91" t="s">
        <v>9</v>
      </c>
      <c r="B3" s="150"/>
      <c r="C3" s="153"/>
      <c r="D3" s="91" t="s">
        <v>10</v>
      </c>
      <c r="E3" s="150"/>
      <c r="F3" s="150"/>
      <c r="G3" s="150"/>
      <c r="H3" s="91" t="s">
        <v>11</v>
      </c>
      <c r="I3" s="101" t="s">
        <v>44</v>
      </c>
      <c r="J3" s="91" t="s">
        <v>11</v>
      </c>
    </row>
    <row r="4" spans="1:10" ht="12.95" customHeight="1">
      <c r="A4" s="14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>
      <c r="A5" s="151" t="s">
        <v>13</v>
      </c>
      <c r="B5" s="79" t="s">
        <v>69</v>
      </c>
      <c r="C5" s="41"/>
      <c r="D5" s="36" t="s">
        <v>70</v>
      </c>
      <c r="E5" s="102"/>
      <c r="F5" s="102">
        <v>4122</v>
      </c>
      <c r="G5" s="36" t="s">
        <v>68</v>
      </c>
      <c r="H5" s="40">
        <v>59.2</v>
      </c>
      <c r="I5" s="63">
        <v>19.7</v>
      </c>
      <c r="J5" s="38">
        <f aca="true" t="shared" si="0" ref="J5:J21">H5+I5</f>
        <v>78.9</v>
      </c>
    </row>
    <row r="6" spans="1:10" ht="12.95" customHeight="1">
      <c r="A6" s="151"/>
      <c r="B6" s="79" t="s">
        <v>69</v>
      </c>
      <c r="C6" s="41"/>
      <c r="D6" s="77" t="s">
        <v>70</v>
      </c>
      <c r="E6" s="106">
        <v>4356</v>
      </c>
      <c r="F6" s="106">
        <v>5336</v>
      </c>
      <c r="G6" s="77" t="s">
        <v>68</v>
      </c>
      <c r="H6" s="78">
        <v>59.2</v>
      </c>
      <c r="I6" s="63">
        <v>19.7</v>
      </c>
      <c r="J6" s="38">
        <f t="shared" si="0"/>
        <v>78.9</v>
      </c>
    </row>
    <row r="7" spans="1:10" ht="12.95" customHeight="1">
      <c r="A7" s="151"/>
      <c r="B7" s="79" t="s">
        <v>71</v>
      </c>
      <c r="C7" s="41"/>
      <c r="D7" s="77" t="s">
        <v>70</v>
      </c>
      <c r="E7" s="109"/>
      <c r="F7" s="109">
        <v>4122</v>
      </c>
      <c r="G7" s="77" t="s">
        <v>72</v>
      </c>
      <c r="H7" s="78">
        <v>292.2</v>
      </c>
      <c r="I7" s="63">
        <v>68.3</v>
      </c>
      <c r="J7" s="38">
        <f t="shared" si="0"/>
        <v>360.5</v>
      </c>
    </row>
    <row r="8" spans="1:10" ht="12.95" customHeight="1">
      <c r="A8" s="151"/>
      <c r="B8" s="79" t="s">
        <v>71</v>
      </c>
      <c r="C8" s="41"/>
      <c r="D8" s="77" t="s">
        <v>70</v>
      </c>
      <c r="E8" s="109">
        <v>4351</v>
      </c>
      <c r="F8" s="109">
        <v>5336</v>
      </c>
      <c r="G8" s="77" t="s">
        <v>72</v>
      </c>
      <c r="H8" s="78">
        <v>292.2</v>
      </c>
      <c r="I8" s="63">
        <v>68.3</v>
      </c>
      <c r="J8" s="38">
        <f t="shared" si="0"/>
        <v>360.5</v>
      </c>
    </row>
    <row r="9" spans="1:10" ht="12.95" customHeight="1">
      <c r="A9" s="151"/>
      <c r="B9" s="79" t="s">
        <v>76</v>
      </c>
      <c r="C9" s="41"/>
      <c r="D9" s="36" t="s">
        <v>70</v>
      </c>
      <c r="E9" s="109"/>
      <c r="F9" s="109">
        <v>4122</v>
      </c>
      <c r="G9" s="77" t="s">
        <v>73</v>
      </c>
      <c r="H9" s="78">
        <v>27.1</v>
      </c>
      <c r="I9" s="63">
        <v>40.1</v>
      </c>
      <c r="J9" s="38">
        <f t="shared" si="0"/>
        <v>67.2</v>
      </c>
    </row>
    <row r="10" spans="1:10" ht="12.95" customHeight="1">
      <c r="A10" s="151"/>
      <c r="B10" s="79" t="s">
        <v>76</v>
      </c>
      <c r="C10" s="41"/>
      <c r="D10" s="77" t="s">
        <v>70</v>
      </c>
      <c r="E10" s="109">
        <v>4359</v>
      </c>
      <c r="F10" s="109">
        <v>5336</v>
      </c>
      <c r="G10" s="77" t="s">
        <v>73</v>
      </c>
      <c r="H10" s="78">
        <v>27.1</v>
      </c>
      <c r="I10" s="63">
        <v>40.1</v>
      </c>
      <c r="J10" s="38">
        <f t="shared" si="0"/>
        <v>67.2</v>
      </c>
    </row>
    <row r="11" spans="1:10" ht="12.95" customHeight="1">
      <c r="A11" s="151"/>
      <c r="B11" s="79" t="s">
        <v>77</v>
      </c>
      <c r="C11" s="41"/>
      <c r="D11" s="77" t="s">
        <v>70</v>
      </c>
      <c r="E11" s="109"/>
      <c r="F11" s="109">
        <v>4122</v>
      </c>
      <c r="G11" s="77" t="s">
        <v>74</v>
      </c>
      <c r="H11" s="78">
        <v>139.6</v>
      </c>
      <c r="I11" s="63">
        <v>256.1</v>
      </c>
      <c r="J11" s="38">
        <f t="shared" si="0"/>
        <v>395.70000000000005</v>
      </c>
    </row>
    <row r="12" spans="1:10" ht="12.95" customHeight="1">
      <c r="A12" s="151"/>
      <c r="B12" s="79" t="s">
        <v>77</v>
      </c>
      <c r="C12" s="41"/>
      <c r="D12" s="77" t="s">
        <v>70</v>
      </c>
      <c r="E12" s="109">
        <v>4357</v>
      </c>
      <c r="F12" s="109">
        <v>5336</v>
      </c>
      <c r="G12" s="77" t="s">
        <v>74</v>
      </c>
      <c r="H12" s="78">
        <v>139.6</v>
      </c>
      <c r="I12" s="63">
        <v>256.1</v>
      </c>
      <c r="J12" s="38">
        <f t="shared" si="0"/>
        <v>395.70000000000005</v>
      </c>
    </row>
    <row r="13" spans="1:10" ht="12.95" customHeight="1">
      <c r="A13" s="151"/>
      <c r="B13" s="79" t="s">
        <v>76</v>
      </c>
      <c r="C13" s="41"/>
      <c r="D13" s="77" t="s">
        <v>70</v>
      </c>
      <c r="E13" s="106"/>
      <c r="F13" s="106">
        <v>4122</v>
      </c>
      <c r="G13" s="77" t="s">
        <v>75</v>
      </c>
      <c r="H13" s="78">
        <v>27.1</v>
      </c>
      <c r="I13" s="110">
        <v>40.1</v>
      </c>
      <c r="J13" s="38">
        <f t="shared" si="0"/>
        <v>67.2</v>
      </c>
    </row>
    <row r="14" spans="1:10" ht="12.95" customHeight="1">
      <c r="A14" s="151"/>
      <c r="B14" s="79" t="s">
        <v>76</v>
      </c>
      <c r="C14" s="41"/>
      <c r="D14" s="77" t="s">
        <v>70</v>
      </c>
      <c r="E14" s="109">
        <v>4359</v>
      </c>
      <c r="F14" s="109">
        <v>5336</v>
      </c>
      <c r="G14" s="77" t="s">
        <v>75</v>
      </c>
      <c r="H14" s="78">
        <v>27.1</v>
      </c>
      <c r="I14" s="63">
        <v>40.1</v>
      </c>
      <c r="J14" s="38">
        <f t="shared" si="0"/>
        <v>67.2</v>
      </c>
    </row>
    <row r="15" spans="1:10" ht="12.95" customHeight="1">
      <c r="A15" s="156" t="s">
        <v>37</v>
      </c>
      <c r="B15" s="79" t="s">
        <v>97</v>
      </c>
      <c r="C15" s="41"/>
      <c r="D15" s="77"/>
      <c r="E15" s="112">
        <v>5512</v>
      </c>
      <c r="F15" s="112">
        <v>2321</v>
      </c>
      <c r="G15" s="77" t="s">
        <v>46</v>
      </c>
      <c r="H15" s="78">
        <v>80</v>
      </c>
      <c r="I15" s="63">
        <v>10</v>
      </c>
      <c r="J15" s="38">
        <f t="shared" si="0"/>
        <v>90</v>
      </c>
    </row>
    <row r="16" spans="1:10" ht="12.95" customHeight="1">
      <c r="A16" s="158"/>
      <c r="B16" s="93" t="s">
        <v>102</v>
      </c>
      <c r="C16" s="73" t="s">
        <v>35</v>
      </c>
      <c r="D16" s="107" t="s">
        <v>45</v>
      </c>
      <c r="E16" s="75"/>
      <c r="F16" s="75">
        <v>4222</v>
      </c>
      <c r="G16" s="74" t="s">
        <v>46</v>
      </c>
      <c r="H16" s="108">
        <v>0</v>
      </c>
      <c r="I16" s="94">
        <v>242.79</v>
      </c>
      <c r="J16" s="81">
        <f t="shared" si="0"/>
        <v>242.79</v>
      </c>
    </row>
    <row r="17" spans="1:10" ht="12.95" customHeight="1">
      <c r="A17" s="156" t="s">
        <v>36</v>
      </c>
      <c r="B17" s="79" t="s">
        <v>57</v>
      </c>
      <c r="C17" s="41"/>
      <c r="D17" s="77"/>
      <c r="E17" s="103">
        <v>3113</v>
      </c>
      <c r="F17" s="103">
        <v>2122</v>
      </c>
      <c r="G17" s="36" t="s">
        <v>58</v>
      </c>
      <c r="H17" s="78">
        <v>579</v>
      </c>
      <c r="I17" s="63">
        <v>-1</v>
      </c>
      <c r="J17" s="38">
        <f t="shared" si="0"/>
        <v>578</v>
      </c>
    </row>
    <row r="18" spans="1:10" ht="12.95" customHeight="1">
      <c r="A18" s="157"/>
      <c r="B18" s="79" t="s">
        <v>55</v>
      </c>
      <c r="C18" s="41"/>
      <c r="D18" s="77"/>
      <c r="E18" s="103">
        <v>3113</v>
      </c>
      <c r="F18" s="103">
        <v>2122</v>
      </c>
      <c r="G18" s="36" t="s">
        <v>59</v>
      </c>
      <c r="H18" s="78">
        <v>1209</v>
      </c>
      <c r="I18" s="63">
        <v>159.54</v>
      </c>
      <c r="J18" s="38">
        <f t="shared" si="0"/>
        <v>1368.54</v>
      </c>
    </row>
    <row r="19" spans="1:10" ht="12.95" customHeight="1">
      <c r="A19" s="157"/>
      <c r="B19" s="79" t="s">
        <v>56</v>
      </c>
      <c r="C19" s="41"/>
      <c r="D19" s="77"/>
      <c r="E19" s="103">
        <v>3113</v>
      </c>
      <c r="F19" s="103">
        <v>2122</v>
      </c>
      <c r="G19" s="36" t="s">
        <v>60</v>
      </c>
      <c r="H19" s="78">
        <v>1017</v>
      </c>
      <c r="I19" s="63">
        <v>-218.57</v>
      </c>
      <c r="J19" s="38">
        <f t="shared" si="0"/>
        <v>798.4300000000001</v>
      </c>
    </row>
    <row r="20" spans="1:10" ht="12.95" customHeight="1">
      <c r="A20" s="158"/>
      <c r="B20" s="79" t="s">
        <v>98</v>
      </c>
      <c r="C20" s="41"/>
      <c r="D20" s="77"/>
      <c r="E20" s="103">
        <v>3111</v>
      </c>
      <c r="F20" s="103">
        <v>2122</v>
      </c>
      <c r="G20" s="36" t="s">
        <v>61</v>
      </c>
      <c r="H20" s="78">
        <v>1046</v>
      </c>
      <c r="I20" s="63">
        <v>10.03</v>
      </c>
      <c r="J20" s="38">
        <f t="shared" si="0"/>
        <v>1056.03</v>
      </c>
    </row>
    <row r="21" spans="1:10" ht="12.95" customHeight="1">
      <c r="A21" s="104" t="s">
        <v>39</v>
      </c>
      <c r="B21" s="79" t="s">
        <v>67</v>
      </c>
      <c r="C21" s="41"/>
      <c r="D21" s="36"/>
      <c r="E21" s="105"/>
      <c r="F21" s="105">
        <v>1121</v>
      </c>
      <c r="G21" s="36"/>
      <c r="H21" s="40">
        <v>49550</v>
      </c>
      <c r="I21" s="63">
        <v>783.54</v>
      </c>
      <c r="J21" s="38">
        <f t="shared" si="0"/>
        <v>50333.54</v>
      </c>
    </row>
    <row r="22" spans="1:10" ht="12.75" customHeight="1">
      <c r="A22" s="15"/>
      <c r="B22" s="64"/>
      <c r="C22" s="62"/>
      <c r="D22" s="62"/>
      <c r="E22" s="154" t="s">
        <v>14</v>
      </c>
      <c r="F22" s="154"/>
      <c r="G22" s="154"/>
      <c r="H22" s="61">
        <f>H5+H7+H9+H11+H13+H15+H16+H17+H18+H19+H20+H21</f>
        <v>54026.2</v>
      </c>
      <c r="I22" s="61">
        <f aca="true" t="shared" si="1" ref="I22:J22">I5+I7+I9+I11+I13+I15+I16+I17+I18+I19+I20+I21</f>
        <v>1410.6299999999999</v>
      </c>
      <c r="J22" s="61">
        <f t="shared" si="1"/>
        <v>55436.83</v>
      </c>
    </row>
    <row r="23" spans="1:10" ht="12.75" customHeight="1">
      <c r="A23" s="15"/>
      <c r="B23" s="65" t="s">
        <v>32</v>
      </c>
      <c r="C23" s="62"/>
      <c r="D23" s="62"/>
      <c r="E23" s="155" t="s">
        <v>15</v>
      </c>
      <c r="F23" s="155"/>
      <c r="G23" s="155"/>
      <c r="H23" s="61">
        <f>H6+H8+H10+H12+H14</f>
        <v>545.2</v>
      </c>
      <c r="I23" s="61">
        <f aca="true" t="shared" si="2" ref="I23:J23">I6+I8+I10+I12+I14</f>
        <v>424.30000000000007</v>
      </c>
      <c r="J23" s="61">
        <f t="shared" si="2"/>
        <v>969.5</v>
      </c>
    </row>
    <row r="24" spans="1:10" ht="12.75" customHeight="1">
      <c r="A24" s="15"/>
      <c r="B24" s="66"/>
      <c r="C24" s="62"/>
      <c r="D24" s="62"/>
      <c r="E24" s="155" t="s">
        <v>16</v>
      </c>
      <c r="F24" s="155"/>
      <c r="G24" s="155"/>
      <c r="H24" s="61">
        <v>0</v>
      </c>
      <c r="I24" s="61">
        <v>0</v>
      </c>
      <c r="J24" s="61">
        <v>0</v>
      </c>
    </row>
    <row r="25" spans="1:10" ht="12.75" customHeight="1">
      <c r="A25" s="17"/>
      <c r="B25" s="46"/>
      <c r="C25" s="67"/>
      <c r="D25" s="67"/>
      <c r="E25" s="155" t="s">
        <v>17</v>
      </c>
      <c r="F25" s="155"/>
      <c r="G25" s="155"/>
      <c r="H25" s="42">
        <f>H22-H23-H24</f>
        <v>53481</v>
      </c>
      <c r="I25" s="42">
        <f aca="true" t="shared" si="3" ref="I25:J25">I22-I23-I24</f>
        <v>986.3299999999998</v>
      </c>
      <c r="J25" s="42">
        <f t="shared" si="3"/>
        <v>54467.33</v>
      </c>
    </row>
    <row r="26" spans="1:10" ht="12.75" customHeight="1">
      <c r="A26" s="20" t="s">
        <v>18</v>
      </c>
      <c r="B26" s="46"/>
      <c r="C26" s="67"/>
      <c r="D26" s="67"/>
      <c r="E26" s="68"/>
      <c r="F26" s="46"/>
      <c r="G26" s="46"/>
      <c r="H26" s="69"/>
      <c r="I26" s="69"/>
      <c r="J26" s="70"/>
    </row>
    <row r="27" spans="1:10" ht="12.75" customHeight="1">
      <c r="A27" s="133" t="s">
        <v>13</v>
      </c>
      <c r="B27" s="50" t="s">
        <v>52</v>
      </c>
      <c r="C27" s="82"/>
      <c r="D27" s="80"/>
      <c r="E27" s="36" t="s">
        <v>51</v>
      </c>
      <c r="F27" s="36" t="s">
        <v>49</v>
      </c>
      <c r="G27" s="36" t="s">
        <v>47</v>
      </c>
      <c r="H27" s="38">
        <v>1250</v>
      </c>
      <c r="I27" s="39">
        <v>-30</v>
      </c>
      <c r="J27" s="40">
        <f aca="true" t="shared" si="4" ref="J27:J33">H27+I27</f>
        <v>1220</v>
      </c>
    </row>
    <row r="28" spans="1:10" ht="12.75" customHeight="1">
      <c r="A28" s="134"/>
      <c r="B28" s="89" t="s">
        <v>53</v>
      </c>
      <c r="C28" s="41"/>
      <c r="D28" s="36"/>
      <c r="E28" s="92">
        <v>3412</v>
      </c>
      <c r="F28" s="36" t="s">
        <v>38</v>
      </c>
      <c r="G28" s="77" t="s">
        <v>48</v>
      </c>
      <c r="H28" s="38">
        <v>583</v>
      </c>
      <c r="I28" s="39">
        <v>29</v>
      </c>
      <c r="J28" s="40">
        <f t="shared" si="4"/>
        <v>612</v>
      </c>
    </row>
    <row r="29" spans="1:10" ht="12.75" customHeight="1">
      <c r="A29" s="141"/>
      <c r="B29" s="96" t="s">
        <v>54</v>
      </c>
      <c r="C29" s="73" t="s">
        <v>35</v>
      </c>
      <c r="D29" s="97"/>
      <c r="E29" s="75">
        <v>3412</v>
      </c>
      <c r="F29" s="74" t="s">
        <v>50</v>
      </c>
      <c r="G29" s="74" t="s">
        <v>48</v>
      </c>
      <c r="H29" s="81">
        <v>0</v>
      </c>
      <c r="I29" s="98">
        <v>1</v>
      </c>
      <c r="J29" s="76">
        <f>H29+I29</f>
        <v>1</v>
      </c>
    </row>
    <row r="30" spans="1:10" ht="12.75" customHeight="1">
      <c r="A30" s="133" t="s">
        <v>37</v>
      </c>
      <c r="B30" s="89" t="s">
        <v>62</v>
      </c>
      <c r="C30" s="41"/>
      <c r="D30" s="95"/>
      <c r="E30" s="95">
        <v>3113</v>
      </c>
      <c r="F30" s="95">
        <v>5331</v>
      </c>
      <c r="G30" s="36" t="s">
        <v>58</v>
      </c>
      <c r="H30" s="38">
        <v>7641</v>
      </c>
      <c r="I30" s="39">
        <v>520.98</v>
      </c>
      <c r="J30" s="40">
        <f t="shared" si="4"/>
        <v>8161.98</v>
      </c>
    </row>
    <row r="31" spans="1:10" ht="12.75" customHeight="1">
      <c r="A31" s="134"/>
      <c r="B31" s="89" t="s">
        <v>63</v>
      </c>
      <c r="C31" s="41"/>
      <c r="D31" s="92"/>
      <c r="E31" s="92">
        <v>3113</v>
      </c>
      <c r="F31" s="92">
        <v>5331</v>
      </c>
      <c r="G31" s="36" t="s">
        <v>59</v>
      </c>
      <c r="H31" s="38">
        <v>7158</v>
      </c>
      <c r="I31" s="39">
        <v>505.31</v>
      </c>
      <c r="J31" s="78">
        <f t="shared" si="4"/>
        <v>7663.31</v>
      </c>
    </row>
    <row r="32" spans="1:10" ht="12.75" customHeight="1">
      <c r="A32" s="134"/>
      <c r="B32" s="89" t="s">
        <v>64</v>
      </c>
      <c r="C32" s="41"/>
      <c r="D32" s="92"/>
      <c r="E32" s="92">
        <v>3113</v>
      </c>
      <c r="F32" s="92">
        <v>5331</v>
      </c>
      <c r="G32" s="36" t="s">
        <v>60</v>
      </c>
      <c r="H32" s="38">
        <v>6788</v>
      </c>
      <c r="I32" s="39">
        <v>-92.04</v>
      </c>
      <c r="J32" s="78">
        <f t="shared" si="4"/>
        <v>6695.96</v>
      </c>
    </row>
    <row r="33" spans="1:10" ht="12.75" customHeight="1">
      <c r="A33" s="134"/>
      <c r="B33" s="89" t="s">
        <v>65</v>
      </c>
      <c r="C33" s="41"/>
      <c r="D33" s="92"/>
      <c r="E33" s="92">
        <v>3111</v>
      </c>
      <c r="F33" s="92">
        <v>5331</v>
      </c>
      <c r="G33" s="36" t="s">
        <v>61</v>
      </c>
      <c r="H33" s="38">
        <v>8325.89</v>
      </c>
      <c r="I33" s="39">
        <v>652.08</v>
      </c>
      <c r="J33" s="78">
        <f t="shared" si="4"/>
        <v>8977.97</v>
      </c>
    </row>
    <row r="34" spans="1:10" ht="12.75" customHeight="1">
      <c r="A34" s="134"/>
      <c r="B34" s="89" t="s">
        <v>66</v>
      </c>
      <c r="C34" s="99"/>
      <c r="D34" s="99"/>
      <c r="E34" s="99">
        <v>3113</v>
      </c>
      <c r="F34" s="99">
        <v>5901</v>
      </c>
      <c r="G34" s="36"/>
      <c r="H34" s="38">
        <v>600</v>
      </c>
      <c r="I34" s="39">
        <v>-600</v>
      </c>
      <c r="J34" s="40">
        <f aca="true" t="shared" si="5" ref="J34:J67">H34+I34</f>
        <v>0</v>
      </c>
    </row>
    <row r="35" spans="1:10" ht="12.75" customHeight="1">
      <c r="A35" s="133" t="s">
        <v>36</v>
      </c>
      <c r="B35" s="50" t="s">
        <v>78</v>
      </c>
      <c r="C35" s="82"/>
      <c r="D35" s="80"/>
      <c r="E35" s="92">
        <v>4379</v>
      </c>
      <c r="F35" s="92">
        <v>5137</v>
      </c>
      <c r="G35" s="36" t="s">
        <v>80</v>
      </c>
      <c r="H35" s="38">
        <v>2</v>
      </c>
      <c r="I35" s="39">
        <v>-2</v>
      </c>
      <c r="J35" s="40">
        <f t="shared" si="5"/>
        <v>0</v>
      </c>
    </row>
    <row r="36" spans="1:10" ht="12.75" customHeight="1">
      <c r="A36" s="134"/>
      <c r="B36" s="50" t="s">
        <v>79</v>
      </c>
      <c r="C36" s="82"/>
      <c r="D36" s="80"/>
      <c r="E36" s="99">
        <v>4379</v>
      </c>
      <c r="F36" s="99">
        <v>5139</v>
      </c>
      <c r="G36" s="36" t="s">
        <v>80</v>
      </c>
      <c r="H36" s="38">
        <v>2</v>
      </c>
      <c r="I36" s="39">
        <v>2</v>
      </c>
      <c r="J36" s="40">
        <f t="shared" si="5"/>
        <v>4</v>
      </c>
    </row>
    <row r="37" spans="1:10" ht="12.75" customHeight="1">
      <c r="A37" s="133" t="s">
        <v>39</v>
      </c>
      <c r="B37" s="50" t="s">
        <v>84</v>
      </c>
      <c r="C37" s="82"/>
      <c r="D37" s="80"/>
      <c r="E37" s="100">
        <v>6112</v>
      </c>
      <c r="F37" s="100">
        <v>5901</v>
      </c>
      <c r="G37" s="36" t="s">
        <v>81</v>
      </c>
      <c r="H37" s="38">
        <v>69.79</v>
      </c>
      <c r="I37" s="39">
        <v>-10</v>
      </c>
      <c r="J37" s="40">
        <f t="shared" si="5"/>
        <v>59.790000000000006</v>
      </c>
    </row>
    <row r="38" spans="1:10" ht="12.75" customHeight="1">
      <c r="A38" s="134"/>
      <c r="B38" s="50" t="s">
        <v>85</v>
      </c>
      <c r="C38" s="82"/>
      <c r="D38" s="80"/>
      <c r="E38" s="111">
        <v>3399</v>
      </c>
      <c r="F38" s="111">
        <v>5213</v>
      </c>
      <c r="G38" s="36" t="s">
        <v>82</v>
      </c>
      <c r="H38" s="38">
        <v>50</v>
      </c>
      <c r="I38" s="39">
        <v>10</v>
      </c>
      <c r="J38" s="40">
        <f t="shared" si="5"/>
        <v>60</v>
      </c>
    </row>
    <row r="39" spans="1:10" ht="12.75" customHeight="1">
      <c r="A39" s="134"/>
      <c r="B39" s="50" t="s">
        <v>103</v>
      </c>
      <c r="C39" s="82"/>
      <c r="D39" s="80"/>
      <c r="E39" s="111">
        <v>3419</v>
      </c>
      <c r="F39" s="111">
        <v>5222</v>
      </c>
      <c r="G39" s="36" t="s">
        <v>83</v>
      </c>
      <c r="H39" s="38">
        <v>135</v>
      </c>
      <c r="I39" s="39">
        <v>-50</v>
      </c>
      <c r="J39" s="40">
        <f t="shared" si="5"/>
        <v>85</v>
      </c>
    </row>
    <row r="40" spans="1:10" ht="12.75" customHeight="1">
      <c r="A40" s="141"/>
      <c r="B40" s="123" t="s">
        <v>86</v>
      </c>
      <c r="C40" s="120" t="s">
        <v>35</v>
      </c>
      <c r="D40" s="97"/>
      <c r="E40" s="75">
        <v>3419</v>
      </c>
      <c r="F40" s="75">
        <v>5169</v>
      </c>
      <c r="G40" s="74"/>
      <c r="H40" s="81">
        <v>0</v>
      </c>
      <c r="I40" s="98">
        <v>50</v>
      </c>
      <c r="J40" s="76">
        <f t="shared" si="5"/>
        <v>50</v>
      </c>
    </row>
    <row r="41" spans="1:10" ht="12.75" customHeight="1">
      <c r="A41" s="133" t="s">
        <v>40</v>
      </c>
      <c r="B41" s="50" t="s">
        <v>87</v>
      </c>
      <c r="C41" s="82"/>
      <c r="D41" s="80"/>
      <c r="E41" s="92">
        <v>2219</v>
      </c>
      <c r="F41" s="92">
        <v>5171</v>
      </c>
      <c r="G41" s="36" t="s">
        <v>88</v>
      </c>
      <c r="H41" s="38">
        <v>2617</v>
      </c>
      <c r="I41" s="39">
        <v>-441.4</v>
      </c>
      <c r="J41" s="40">
        <f t="shared" si="5"/>
        <v>2175.6</v>
      </c>
    </row>
    <row r="42" spans="1:10" ht="12.75" customHeight="1">
      <c r="A42" s="134"/>
      <c r="B42" s="50" t="s">
        <v>90</v>
      </c>
      <c r="C42" s="82"/>
      <c r="D42" s="80"/>
      <c r="E42" s="92">
        <v>4350</v>
      </c>
      <c r="F42" s="92">
        <v>5171</v>
      </c>
      <c r="G42" s="36" t="s">
        <v>91</v>
      </c>
      <c r="H42" s="38">
        <v>1497</v>
      </c>
      <c r="I42" s="39">
        <v>-412.7</v>
      </c>
      <c r="J42" s="40">
        <f t="shared" si="5"/>
        <v>1084.3</v>
      </c>
    </row>
    <row r="43" spans="1:10" ht="12.75" customHeight="1">
      <c r="A43" s="133" t="s">
        <v>41</v>
      </c>
      <c r="B43" s="119" t="s">
        <v>104</v>
      </c>
      <c r="C43" s="82"/>
      <c r="D43" s="80"/>
      <c r="E43" s="113">
        <v>5212</v>
      </c>
      <c r="F43" s="113">
        <v>5169</v>
      </c>
      <c r="G43" s="113"/>
      <c r="H43" s="38">
        <v>338</v>
      </c>
      <c r="I43" s="39">
        <v>-159</v>
      </c>
      <c r="J43" s="40">
        <f t="shared" si="5"/>
        <v>179</v>
      </c>
    </row>
    <row r="44" spans="1:10" ht="12.75" customHeight="1">
      <c r="A44" s="134"/>
      <c r="B44" s="119" t="s">
        <v>105</v>
      </c>
      <c r="C44" s="82"/>
      <c r="D44" s="80"/>
      <c r="E44" s="113">
        <v>5212</v>
      </c>
      <c r="F44" s="113">
        <v>5131</v>
      </c>
      <c r="G44" s="113"/>
      <c r="H44" s="38">
        <v>7</v>
      </c>
      <c r="I44" s="39">
        <v>-7</v>
      </c>
      <c r="J44" s="40">
        <f t="shared" si="5"/>
        <v>0</v>
      </c>
    </row>
    <row r="45" spans="1:10" ht="12.75" customHeight="1">
      <c r="A45" s="134"/>
      <c r="B45" s="119" t="s">
        <v>106</v>
      </c>
      <c r="C45" s="82"/>
      <c r="D45" s="80"/>
      <c r="E45" s="113">
        <v>5212</v>
      </c>
      <c r="F45" s="113">
        <v>5137</v>
      </c>
      <c r="G45" s="113"/>
      <c r="H45" s="38">
        <v>100</v>
      </c>
      <c r="I45" s="39">
        <v>-85</v>
      </c>
      <c r="J45" s="40">
        <f t="shared" si="5"/>
        <v>15</v>
      </c>
    </row>
    <row r="46" spans="1:10" ht="12.75" customHeight="1">
      <c r="A46" s="134"/>
      <c r="B46" s="119" t="s">
        <v>107</v>
      </c>
      <c r="C46" s="82"/>
      <c r="D46" s="80"/>
      <c r="E46" s="113">
        <v>5279</v>
      </c>
      <c r="F46" s="113">
        <v>5169</v>
      </c>
      <c r="G46" s="113"/>
      <c r="H46" s="38">
        <v>98.85</v>
      </c>
      <c r="I46" s="39">
        <v>-20</v>
      </c>
      <c r="J46" s="40">
        <f t="shared" si="5"/>
        <v>78.85</v>
      </c>
    </row>
    <row r="47" spans="1:10" ht="12.75" customHeight="1">
      <c r="A47" s="134"/>
      <c r="B47" s="89" t="s">
        <v>108</v>
      </c>
      <c r="C47" s="82"/>
      <c r="D47" s="80"/>
      <c r="E47" s="114">
        <v>5512</v>
      </c>
      <c r="F47" s="114">
        <v>5167</v>
      </c>
      <c r="G47" s="114" t="s">
        <v>99</v>
      </c>
      <c r="H47" s="38">
        <v>15</v>
      </c>
      <c r="I47" s="39">
        <v>-5</v>
      </c>
      <c r="J47" s="40">
        <f t="shared" si="5"/>
        <v>10</v>
      </c>
    </row>
    <row r="48" spans="1:10" ht="12.75" customHeight="1">
      <c r="A48" s="134"/>
      <c r="B48" s="89" t="s">
        <v>109</v>
      </c>
      <c r="C48" s="82"/>
      <c r="D48" s="80"/>
      <c r="E48" s="114">
        <v>5512</v>
      </c>
      <c r="F48" s="114">
        <v>5173</v>
      </c>
      <c r="G48" s="114" t="s">
        <v>99</v>
      </c>
      <c r="H48" s="38">
        <v>5</v>
      </c>
      <c r="I48" s="39">
        <v>-5</v>
      </c>
      <c r="J48" s="40">
        <f t="shared" si="5"/>
        <v>0</v>
      </c>
    </row>
    <row r="49" spans="1:10" ht="12.75" customHeight="1">
      <c r="A49" s="134"/>
      <c r="B49" s="89" t="s">
        <v>110</v>
      </c>
      <c r="C49" s="82"/>
      <c r="D49" s="80"/>
      <c r="E49" s="114">
        <v>5512</v>
      </c>
      <c r="F49" s="114">
        <v>5131</v>
      </c>
      <c r="G49" s="114" t="s">
        <v>100</v>
      </c>
      <c r="H49" s="38">
        <v>5</v>
      </c>
      <c r="I49" s="39">
        <v>-2</v>
      </c>
      <c r="J49" s="40">
        <f t="shared" si="5"/>
        <v>3</v>
      </c>
    </row>
    <row r="50" spans="1:10" ht="12.75" customHeight="1">
      <c r="A50" s="134"/>
      <c r="B50" s="89" t="s">
        <v>111</v>
      </c>
      <c r="C50" s="82"/>
      <c r="D50" s="80"/>
      <c r="E50" s="114">
        <v>5512</v>
      </c>
      <c r="F50" s="114">
        <v>5134</v>
      </c>
      <c r="G50" s="114" t="s">
        <v>100</v>
      </c>
      <c r="H50" s="38">
        <v>8</v>
      </c>
      <c r="I50" s="39">
        <v>-5</v>
      </c>
      <c r="J50" s="40">
        <f t="shared" si="5"/>
        <v>3</v>
      </c>
    </row>
    <row r="51" spans="1:10" ht="12.75" customHeight="1">
      <c r="A51" s="134"/>
      <c r="B51" s="89" t="s">
        <v>112</v>
      </c>
      <c r="C51" s="82"/>
      <c r="D51" s="80"/>
      <c r="E51" s="114">
        <v>5512</v>
      </c>
      <c r="F51" s="114">
        <v>5164</v>
      </c>
      <c r="G51" s="114" t="s">
        <v>100</v>
      </c>
      <c r="H51" s="38">
        <v>15</v>
      </c>
      <c r="I51" s="39">
        <v>-15</v>
      </c>
      <c r="J51" s="40">
        <f t="shared" si="5"/>
        <v>0</v>
      </c>
    </row>
    <row r="52" spans="1:10" ht="12.75" customHeight="1">
      <c r="A52" s="134"/>
      <c r="B52" s="89" t="s">
        <v>113</v>
      </c>
      <c r="C52" s="82"/>
      <c r="D52" s="80"/>
      <c r="E52" s="114">
        <v>5512</v>
      </c>
      <c r="F52" s="114">
        <v>5173</v>
      </c>
      <c r="G52" s="114" t="s">
        <v>100</v>
      </c>
      <c r="H52" s="38">
        <v>10</v>
      </c>
      <c r="I52" s="39">
        <v>-10</v>
      </c>
      <c r="J52" s="40">
        <f t="shared" si="5"/>
        <v>0</v>
      </c>
    </row>
    <row r="53" spans="1:10" ht="12.75" customHeight="1">
      <c r="A53" s="134"/>
      <c r="B53" s="89" t="s">
        <v>114</v>
      </c>
      <c r="C53" s="82"/>
      <c r="D53" s="80"/>
      <c r="E53" s="114">
        <v>5512</v>
      </c>
      <c r="F53" s="114">
        <v>5019</v>
      </c>
      <c r="G53" s="114" t="s">
        <v>99</v>
      </c>
      <c r="H53" s="38">
        <v>36</v>
      </c>
      <c r="I53" s="63">
        <v>20</v>
      </c>
      <c r="J53" s="40">
        <f t="shared" si="5"/>
        <v>56</v>
      </c>
    </row>
    <row r="54" spans="1:10" ht="12.75" customHeight="1">
      <c r="A54" s="134"/>
      <c r="B54" s="89" t="s">
        <v>115</v>
      </c>
      <c r="C54" s="82"/>
      <c r="D54" s="80"/>
      <c r="E54" s="114">
        <v>5512</v>
      </c>
      <c r="F54" s="114">
        <v>5039</v>
      </c>
      <c r="G54" s="114" t="s">
        <v>99</v>
      </c>
      <c r="H54" s="38">
        <v>14</v>
      </c>
      <c r="I54" s="63">
        <v>5</v>
      </c>
      <c r="J54" s="40">
        <f t="shared" si="5"/>
        <v>19</v>
      </c>
    </row>
    <row r="55" spans="1:10" ht="12.75" customHeight="1">
      <c r="A55" s="134"/>
      <c r="B55" s="89" t="s">
        <v>116</v>
      </c>
      <c r="C55" s="82"/>
      <c r="D55" s="80"/>
      <c r="E55" s="114">
        <v>5512</v>
      </c>
      <c r="F55" s="114">
        <v>5131</v>
      </c>
      <c r="G55" s="114" t="s">
        <v>99</v>
      </c>
      <c r="H55" s="38">
        <v>1.16</v>
      </c>
      <c r="I55" s="63">
        <v>7</v>
      </c>
      <c r="J55" s="40">
        <f t="shared" si="5"/>
        <v>8.16</v>
      </c>
    </row>
    <row r="56" spans="1:10" ht="12.75" customHeight="1">
      <c r="A56" s="134"/>
      <c r="B56" s="89" t="s">
        <v>117</v>
      </c>
      <c r="C56" s="82"/>
      <c r="D56" s="80"/>
      <c r="E56" s="114">
        <v>5512</v>
      </c>
      <c r="F56" s="114">
        <v>5132</v>
      </c>
      <c r="G56" s="114" t="s">
        <v>99</v>
      </c>
      <c r="H56" s="38">
        <v>43.84</v>
      </c>
      <c r="I56" s="63">
        <v>40</v>
      </c>
      <c r="J56" s="40">
        <f t="shared" si="5"/>
        <v>83.84</v>
      </c>
    </row>
    <row r="57" spans="1:10" ht="12.75" customHeight="1">
      <c r="A57" s="134"/>
      <c r="B57" s="89" t="s">
        <v>118</v>
      </c>
      <c r="C57" s="82"/>
      <c r="D57" s="80"/>
      <c r="E57" s="114">
        <v>5512</v>
      </c>
      <c r="F57" s="114">
        <v>5162</v>
      </c>
      <c r="G57" s="114" t="s">
        <v>99</v>
      </c>
      <c r="H57" s="38">
        <v>12</v>
      </c>
      <c r="I57" s="63">
        <v>3</v>
      </c>
      <c r="J57" s="40">
        <f t="shared" si="5"/>
        <v>15</v>
      </c>
    </row>
    <row r="58" spans="1:10" ht="12.75" customHeight="1">
      <c r="A58" s="134"/>
      <c r="B58" s="96" t="s">
        <v>119</v>
      </c>
      <c r="C58" s="120" t="s">
        <v>35</v>
      </c>
      <c r="D58" s="97"/>
      <c r="E58" s="75">
        <v>5512</v>
      </c>
      <c r="F58" s="75">
        <v>5168</v>
      </c>
      <c r="G58" s="75" t="s">
        <v>99</v>
      </c>
      <c r="H58" s="81">
        <v>0</v>
      </c>
      <c r="I58" s="94">
        <v>2</v>
      </c>
      <c r="J58" s="76">
        <f t="shared" si="5"/>
        <v>2</v>
      </c>
    </row>
    <row r="59" spans="1:10" ht="12.75" customHeight="1">
      <c r="A59" s="134"/>
      <c r="B59" s="89" t="s">
        <v>120</v>
      </c>
      <c r="C59" s="82"/>
      <c r="D59" s="80"/>
      <c r="E59" s="114">
        <v>5512</v>
      </c>
      <c r="F59" s="114">
        <v>5171</v>
      </c>
      <c r="G59" s="114" t="s">
        <v>99</v>
      </c>
      <c r="H59" s="38">
        <v>90</v>
      </c>
      <c r="I59" s="63">
        <v>25</v>
      </c>
      <c r="J59" s="40">
        <f t="shared" si="5"/>
        <v>115</v>
      </c>
    </row>
    <row r="60" spans="1:10" ht="12.75" customHeight="1">
      <c r="A60" s="134"/>
      <c r="B60" s="89" t="s">
        <v>121</v>
      </c>
      <c r="C60" s="82"/>
      <c r="D60" s="80"/>
      <c r="E60" s="114">
        <v>5512</v>
      </c>
      <c r="F60" s="114">
        <v>5019</v>
      </c>
      <c r="G60" s="114" t="s">
        <v>100</v>
      </c>
      <c r="H60" s="38">
        <v>15</v>
      </c>
      <c r="I60" s="63">
        <v>10</v>
      </c>
      <c r="J60" s="40">
        <f t="shared" si="5"/>
        <v>25</v>
      </c>
    </row>
    <row r="61" spans="1:10" ht="12.75" customHeight="1">
      <c r="A61" s="134"/>
      <c r="B61" s="89" t="s">
        <v>122</v>
      </c>
      <c r="C61" s="82"/>
      <c r="D61" s="80"/>
      <c r="E61" s="114">
        <v>5512</v>
      </c>
      <c r="F61" s="114">
        <v>5132</v>
      </c>
      <c r="G61" s="114" t="s">
        <v>100</v>
      </c>
      <c r="H61" s="38">
        <v>30</v>
      </c>
      <c r="I61" s="63">
        <v>10</v>
      </c>
      <c r="J61" s="40">
        <f t="shared" si="5"/>
        <v>40</v>
      </c>
    </row>
    <row r="62" spans="1:10" ht="12.75" customHeight="1">
      <c r="A62" s="134"/>
      <c r="B62" s="89" t="s">
        <v>123</v>
      </c>
      <c r="C62" s="82"/>
      <c r="D62" s="80"/>
      <c r="E62" s="114">
        <v>5512</v>
      </c>
      <c r="F62" s="114">
        <v>5137</v>
      </c>
      <c r="G62" s="114" t="s">
        <v>100</v>
      </c>
      <c r="H62" s="38">
        <v>50</v>
      </c>
      <c r="I62" s="63">
        <v>70</v>
      </c>
      <c r="J62" s="40">
        <f t="shared" si="5"/>
        <v>120</v>
      </c>
    </row>
    <row r="63" spans="1:10" ht="12.75" customHeight="1">
      <c r="A63" s="134"/>
      <c r="B63" s="89" t="s">
        <v>124</v>
      </c>
      <c r="C63" s="82"/>
      <c r="D63" s="80"/>
      <c r="E63" s="114">
        <v>5512</v>
      </c>
      <c r="F63" s="114">
        <v>5156</v>
      </c>
      <c r="G63" s="114" t="s">
        <v>100</v>
      </c>
      <c r="H63" s="38">
        <v>35</v>
      </c>
      <c r="I63" s="63">
        <v>10</v>
      </c>
      <c r="J63" s="40">
        <f t="shared" si="5"/>
        <v>45</v>
      </c>
    </row>
    <row r="64" spans="1:10" ht="12.75" customHeight="1">
      <c r="A64" s="134"/>
      <c r="B64" s="89" t="s">
        <v>125</v>
      </c>
      <c r="C64" s="82"/>
      <c r="D64" s="80"/>
      <c r="E64" s="114">
        <v>5512</v>
      </c>
      <c r="F64" s="114">
        <v>5171</v>
      </c>
      <c r="G64" s="114" t="s">
        <v>100</v>
      </c>
      <c r="H64" s="38">
        <v>50</v>
      </c>
      <c r="I64" s="63">
        <v>20</v>
      </c>
      <c r="J64" s="40">
        <f t="shared" si="5"/>
        <v>70</v>
      </c>
    </row>
    <row r="65" spans="1:10" ht="12.75" customHeight="1">
      <c r="A65" s="134"/>
      <c r="B65" s="89" t="s">
        <v>126</v>
      </c>
      <c r="C65" s="82"/>
      <c r="D65" s="80"/>
      <c r="E65" s="114">
        <v>5512</v>
      </c>
      <c r="F65" s="114">
        <v>5139</v>
      </c>
      <c r="G65" s="114" t="s">
        <v>100</v>
      </c>
      <c r="H65" s="38">
        <v>5</v>
      </c>
      <c r="I65" s="63">
        <v>10</v>
      </c>
      <c r="J65" s="40">
        <f t="shared" si="5"/>
        <v>15</v>
      </c>
    </row>
    <row r="66" spans="1:10" ht="12.75" customHeight="1">
      <c r="A66" s="134"/>
      <c r="B66" s="96" t="s">
        <v>127</v>
      </c>
      <c r="C66" s="120" t="s">
        <v>35</v>
      </c>
      <c r="D66" s="97"/>
      <c r="E66" s="75">
        <v>5512</v>
      </c>
      <c r="F66" s="75">
        <v>5168</v>
      </c>
      <c r="G66" s="75" t="s">
        <v>100</v>
      </c>
      <c r="H66" s="81">
        <v>0</v>
      </c>
      <c r="I66" s="94">
        <v>2</v>
      </c>
      <c r="J66" s="76">
        <f t="shared" si="5"/>
        <v>2</v>
      </c>
    </row>
    <row r="67" spans="1:10" ht="12.75" customHeight="1">
      <c r="A67" s="141"/>
      <c r="B67" s="89" t="s">
        <v>128</v>
      </c>
      <c r="C67" s="118"/>
      <c r="D67" s="118"/>
      <c r="E67" s="114">
        <v>6171</v>
      </c>
      <c r="F67" s="114">
        <v>5169</v>
      </c>
      <c r="G67" s="114" t="s">
        <v>101</v>
      </c>
      <c r="H67" s="38">
        <v>90</v>
      </c>
      <c r="I67" s="63">
        <v>25</v>
      </c>
      <c r="J67" s="40">
        <f t="shared" si="5"/>
        <v>115</v>
      </c>
    </row>
    <row r="68" spans="1:10" ht="12.75" customHeight="1">
      <c r="A68" s="17"/>
      <c r="B68" s="46"/>
      <c r="C68" s="67"/>
      <c r="D68" s="67"/>
      <c r="E68" s="138" t="s">
        <v>19</v>
      </c>
      <c r="F68" s="139"/>
      <c r="G68" s="140"/>
      <c r="H68" s="42">
        <f>SUM(H27:H67)</f>
        <v>37792.53</v>
      </c>
      <c r="I68" s="42">
        <f aca="true" t="shared" si="6" ref="I68:J68">SUM(I27:I67)</f>
        <v>78.22999999999996</v>
      </c>
      <c r="J68" s="42">
        <f t="shared" si="6"/>
        <v>37870.76</v>
      </c>
    </row>
    <row r="69" spans="1:10" ht="12.75" customHeight="1">
      <c r="A69" s="22" t="s">
        <v>20</v>
      </c>
      <c r="B69" s="46"/>
      <c r="C69" s="67"/>
      <c r="D69" s="67"/>
      <c r="E69" s="68"/>
      <c r="F69" s="46"/>
      <c r="G69" s="46"/>
      <c r="H69" s="69"/>
      <c r="I69" s="69"/>
      <c r="J69" s="71"/>
    </row>
    <row r="70" spans="1:10" ht="12.75" customHeight="1">
      <c r="A70" s="133" t="s">
        <v>13</v>
      </c>
      <c r="B70" s="84" t="s">
        <v>94</v>
      </c>
      <c r="C70" s="113"/>
      <c r="D70" s="113"/>
      <c r="E70" s="85" t="s">
        <v>93</v>
      </c>
      <c r="F70" s="86">
        <v>6122</v>
      </c>
      <c r="G70" s="85" t="s">
        <v>92</v>
      </c>
      <c r="H70" s="38">
        <v>845</v>
      </c>
      <c r="I70" s="39">
        <v>433</v>
      </c>
      <c r="J70" s="38">
        <f aca="true" t="shared" si="7" ref="J70">H70+I70</f>
        <v>1278</v>
      </c>
    </row>
    <row r="71" spans="1:10" ht="12.75" customHeight="1">
      <c r="A71" s="134"/>
      <c r="B71" s="84" t="s">
        <v>95</v>
      </c>
      <c r="C71" s="113"/>
      <c r="D71" s="113"/>
      <c r="E71" s="87">
        <v>4350</v>
      </c>
      <c r="F71" s="87">
        <v>6121</v>
      </c>
      <c r="G71" s="88" t="s">
        <v>89</v>
      </c>
      <c r="H71" s="38">
        <v>250</v>
      </c>
      <c r="I71" s="39">
        <v>421.1</v>
      </c>
      <c r="J71" s="38">
        <f>H71+I71</f>
        <v>671.1</v>
      </c>
    </row>
    <row r="72" spans="1:10" ht="12.75" customHeight="1">
      <c r="A72" s="113" t="s">
        <v>37</v>
      </c>
      <c r="B72" s="96" t="s">
        <v>129</v>
      </c>
      <c r="C72" s="115" t="s">
        <v>35</v>
      </c>
      <c r="D72" s="115"/>
      <c r="E72" s="116">
        <v>5512</v>
      </c>
      <c r="F72" s="116">
        <v>6122</v>
      </c>
      <c r="G72" s="117" t="s">
        <v>100</v>
      </c>
      <c r="H72" s="81">
        <v>0</v>
      </c>
      <c r="I72" s="98">
        <v>54</v>
      </c>
      <c r="J72" s="81">
        <v>54</v>
      </c>
    </row>
    <row r="73" spans="1:10" ht="12.75" customHeight="1">
      <c r="A73" s="19"/>
      <c r="B73" s="46"/>
      <c r="C73" s="67"/>
      <c r="D73" s="67"/>
      <c r="E73" s="142" t="s">
        <v>21</v>
      </c>
      <c r="F73" s="142"/>
      <c r="G73" s="142"/>
      <c r="H73" s="72">
        <f>SUM(H70:H72)</f>
        <v>1095</v>
      </c>
      <c r="I73" s="72">
        <f aca="true" t="shared" si="8" ref="I73:J73">SUM(I70:I72)</f>
        <v>908.1</v>
      </c>
      <c r="J73" s="72">
        <f t="shared" si="8"/>
        <v>2003.1</v>
      </c>
    </row>
    <row r="74" spans="1:10" ht="12.75" customHeight="1">
      <c r="A74" s="16" t="s">
        <v>30</v>
      </c>
      <c r="B74" s="18"/>
      <c r="C74" s="19"/>
      <c r="D74" s="19"/>
      <c r="E74" s="23"/>
      <c r="F74" s="23"/>
      <c r="G74" s="23"/>
      <c r="H74" s="24"/>
      <c r="I74" s="25"/>
      <c r="J74" s="24"/>
    </row>
    <row r="75" spans="1:10" ht="12.75" customHeight="1">
      <c r="A75" s="83" t="s">
        <v>13</v>
      </c>
      <c r="B75" s="34"/>
      <c r="C75" s="4"/>
      <c r="D75" s="4"/>
      <c r="E75" s="9"/>
      <c r="F75" s="9"/>
      <c r="G75" s="9"/>
      <c r="H75" s="6">
        <v>0</v>
      </c>
      <c r="I75" s="5">
        <v>0</v>
      </c>
      <c r="J75" s="6">
        <f>H75+I75</f>
        <v>0</v>
      </c>
    </row>
    <row r="76" spans="1:10" ht="12.75" customHeight="1">
      <c r="A76" s="19"/>
      <c r="B76" s="18"/>
      <c r="C76" s="19"/>
      <c r="D76" s="19"/>
      <c r="E76" s="143" t="s">
        <v>31</v>
      </c>
      <c r="F76" s="144"/>
      <c r="G76" s="145"/>
      <c r="H76" s="26">
        <v>0</v>
      </c>
      <c r="I76" s="5">
        <f>SUM(I75:I75)</f>
        <v>0</v>
      </c>
      <c r="J76" s="27">
        <v>0</v>
      </c>
    </row>
    <row r="77" spans="1:10" ht="8.25" customHeight="1">
      <c r="A77" s="19"/>
      <c r="B77" s="18"/>
      <c r="C77" s="19"/>
      <c r="D77" s="19"/>
      <c r="E77" s="21"/>
      <c r="F77" s="21"/>
      <c r="G77" s="28"/>
      <c r="H77" s="26"/>
      <c r="I77" s="29"/>
      <c r="J77" s="24"/>
    </row>
    <row r="78" spans="1:10" ht="12.75" customHeight="1">
      <c r="A78" s="7"/>
      <c r="B78" s="56" t="s">
        <v>29</v>
      </c>
      <c r="C78" s="19"/>
      <c r="D78" s="19"/>
      <c r="E78" s="146" t="s">
        <v>14</v>
      </c>
      <c r="F78" s="147"/>
      <c r="G78" s="147"/>
      <c r="H78" s="148"/>
      <c r="I78" s="8">
        <f>I22</f>
        <v>1410.6299999999999</v>
      </c>
      <c r="J78" s="30"/>
    </row>
    <row r="79" spans="1:10" ht="12.75" customHeight="1">
      <c r="A79" s="7"/>
      <c r="B79" s="21"/>
      <c r="C79" s="19"/>
      <c r="D79" s="19"/>
      <c r="E79" s="146" t="s">
        <v>22</v>
      </c>
      <c r="F79" s="147"/>
      <c r="G79" s="147"/>
      <c r="H79" s="148"/>
      <c r="I79" s="8">
        <f>I68+I23</f>
        <v>502.53000000000003</v>
      </c>
      <c r="J79" s="17"/>
    </row>
    <row r="80" spans="1:10" ht="12.75" customHeight="1">
      <c r="A80" s="7"/>
      <c r="B80" s="21"/>
      <c r="C80" s="19"/>
      <c r="D80" s="19"/>
      <c r="E80" s="146" t="s">
        <v>23</v>
      </c>
      <c r="F80" s="147"/>
      <c r="G80" s="147"/>
      <c r="H80" s="148"/>
      <c r="I80" s="8">
        <f>I73+I24</f>
        <v>908.1</v>
      </c>
      <c r="J80" s="31"/>
    </row>
    <row r="81" spans="1:10" ht="12.95" customHeight="1">
      <c r="A81" s="7"/>
      <c r="B81" s="21"/>
      <c r="C81" s="19"/>
      <c r="D81" s="19"/>
      <c r="E81" s="146" t="s">
        <v>24</v>
      </c>
      <c r="F81" s="147"/>
      <c r="G81" s="147"/>
      <c r="H81" s="148"/>
      <c r="I81" s="8">
        <f>I79+I80</f>
        <v>1410.63</v>
      </c>
      <c r="J81" s="31"/>
    </row>
    <row r="82" spans="1:10" ht="12.95" customHeight="1">
      <c r="A82" s="7"/>
      <c r="B82" s="21"/>
      <c r="C82" s="19"/>
      <c r="D82" s="19"/>
      <c r="E82" s="135" t="s">
        <v>25</v>
      </c>
      <c r="F82" s="136"/>
      <c r="G82" s="136"/>
      <c r="H82" s="137"/>
      <c r="I82" s="39">
        <f>I78-I81</f>
        <v>0</v>
      </c>
      <c r="J82" s="43"/>
    </row>
    <row r="83" spans="1:10" ht="12.95" customHeight="1">
      <c r="A83" s="7"/>
      <c r="B83" s="21"/>
      <c r="C83" s="19"/>
      <c r="D83" s="19"/>
      <c r="E83" s="135" t="s">
        <v>26</v>
      </c>
      <c r="F83" s="136"/>
      <c r="G83" s="136"/>
      <c r="H83" s="137"/>
      <c r="I83" s="39">
        <f>I76</f>
        <v>0</v>
      </c>
      <c r="J83" s="43"/>
    </row>
    <row r="84" spans="1:10" ht="15" customHeight="1">
      <c r="A84" s="7"/>
      <c r="B84" s="57"/>
      <c r="C84" s="32"/>
      <c r="D84" s="32"/>
      <c r="E84" s="44"/>
      <c r="F84" s="45"/>
      <c r="G84" s="46"/>
      <c r="H84" s="58">
        <v>44524</v>
      </c>
      <c r="I84" s="59"/>
      <c r="J84" s="60">
        <v>44538</v>
      </c>
    </row>
    <row r="85" spans="1:10" ht="12.95" customHeight="1">
      <c r="A85" s="7"/>
      <c r="B85" s="56" t="s">
        <v>33</v>
      </c>
      <c r="C85" s="19"/>
      <c r="D85" s="19"/>
      <c r="E85" s="47" t="s">
        <v>27</v>
      </c>
      <c r="F85" s="48"/>
      <c r="G85" s="49"/>
      <c r="H85" s="39">
        <v>474230.22</v>
      </c>
      <c r="I85" s="39">
        <f>I78</f>
        <v>1410.6299999999999</v>
      </c>
      <c r="J85" s="39">
        <f>H85+I85</f>
        <v>475640.85</v>
      </c>
    </row>
    <row r="86" spans="1:10" ht="12.95" customHeight="1">
      <c r="A86" s="7"/>
      <c r="B86" s="18"/>
      <c r="C86" s="19"/>
      <c r="D86" s="19"/>
      <c r="E86" s="50" t="s">
        <v>22</v>
      </c>
      <c r="F86" s="51"/>
      <c r="G86" s="37"/>
      <c r="H86" s="38">
        <v>420920.93</v>
      </c>
      <c r="I86" s="39">
        <f>I68+I23</f>
        <v>502.53000000000003</v>
      </c>
      <c r="J86" s="38">
        <f>H86+I86</f>
        <v>421423.46</v>
      </c>
    </row>
    <row r="87" spans="1:10" ht="12.95" customHeight="1">
      <c r="A87" s="7"/>
      <c r="B87" s="18"/>
      <c r="C87" s="19"/>
      <c r="D87" s="19"/>
      <c r="E87" s="52" t="s">
        <v>23</v>
      </c>
      <c r="F87" s="46"/>
      <c r="G87" s="53"/>
      <c r="H87" s="38">
        <v>104256.7</v>
      </c>
      <c r="I87" s="39">
        <f>I73+I24</f>
        <v>908.1</v>
      </c>
      <c r="J87" s="38">
        <f>H87+I87</f>
        <v>105164.8</v>
      </c>
    </row>
    <row r="88" spans="1:10" ht="12.95" customHeight="1">
      <c r="A88" s="7"/>
      <c r="C88" s="32"/>
      <c r="D88" s="32"/>
      <c r="E88" s="54" t="s">
        <v>34</v>
      </c>
      <c r="F88" s="51"/>
      <c r="G88" s="37"/>
      <c r="H88" s="39">
        <f>SUM(H86:H87)</f>
        <v>525177.63</v>
      </c>
      <c r="I88" s="39">
        <f>SUM(I86:I87)</f>
        <v>1410.63</v>
      </c>
      <c r="J88" s="39">
        <f>SUM(J86:J87)</f>
        <v>526588.26</v>
      </c>
    </row>
    <row r="89" spans="1:10" ht="12.95" customHeight="1">
      <c r="A89" s="7"/>
      <c r="B89" s="7"/>
      <c r="C89" s="32"/>
      <c r="D89" s="32"/>
      <c r="E89" s="52" t="s">
        <v>17</v>
      </c>
      <c r="F89" s="46"/>
      <c r="G89" s="53"/>
      <c r="H89" s="38">
        <f>H85-H88</f>
        <v>-50947.41000000003</v>
      </c>
      <c r="I89" s="39">
        <f>I85-I88</f>
        <v>0</v>
      </c>
      <c r="J89" s="38">
        <f>J85-J88</f>
        <v>-50947.41000000003</v>
      </c>
    </row>
    <row r="90" spans="1:10" ht="12.95" customHeight="1">
      <c r="A90" s="7"/>
      <c r="B90" s="33" t="s">
        <v>96</v>
      </c>
      <c r="C90" s="32"/>
      <c r="D90" s="32"/>
      <c r="E90" s="54" t="s">
        <v>28</v>
      </c>
      <c r="F90" s="51"/>
      <c r="G90" s="37"/>
      <c r="H90" s="39">
        <v>50947.41</v>
      </c>
      <c r="I90" s="39">
        <f>I83</f>
        <v>0</v>
      </c>
      <c r="J90" s="39">
        <f>H90+I90</f>
        <v>50947.41</v>
      </c>
    </row>
    <row r="91" spans="5:10" ht="12.95" customHeight="1">
      <c r="E91" s="55"/>
      <c r="F91" s="55"/>
      <c r="G91" s="55"/>
      <c r="H91" s="55"/>
      <c r="I91" s="55"/>
      <c r="J91" s="55"/>
    </row>
    <row r="92" spans="3:10" ht="12.95" customHeight="1">
      <c r="C92" s="13"/>
      <c r="E92" s="55"/>
      <c r="F92" s="55"/>
      <c r="G92" s="55"/>
      <c r="H92" s="55"/>
      <c r="I92" s="55"/>
      <c r="J92" s="55"/>
    </row>
    <row r="93" ht="12.95" customHeight="1">
      <c r="C93" s="13"/>
    </row>
    <row r="94" ht="12.95" customHeight="1">
      <c r="C94" s="13"/>
    </row>
    <row r="95" ht="12.95" customHeight="1">
      <c r="C95" s="13"/>
    </row>
    <row r="96" ht="12.95" customHeight="1">
      <c r="C96" s="13"/>
    </row>
    <row r="97" ht="12.95" customHeight="1">
      <c r="C97" s="13"/>
    </row>
    <row r="98" ht="12.95" customHeight="1">
      <c r="C98" s="13"/>
    </row>
    <row r="99" ht="12.95" customHeight="1">
      <c r="C99" s="13"/>
    </row>
    <row r="100" ht="12.95" customHeight="1">
      <c r="C100" s="13"/>
    </row>
    <row r="101" ht="12.95" customHeight="1">
      <c r="C101" s="13"/>
    </row>
    <row r="102" ht="12.95" customHeight="1">
      <c r="C102" s="13"/>
    </row>
  </sheetData>
  <mergeCells count="28">
    <mergeCell ref="G2:G3"/>
    <mergeCell ref="A5:A14"/>
    <mergeCell ref="A27:A29"/>
    <mergeCell ref="B2:B3"/>
    <mergeCell ref="C2:C3"/>
    <mergeCell ref="E2:E3"/>
    <mergeCell ref="F2:F3"/>
    <mergeCell ref="E22:G22"/>
    <mergeCell ref="E23:G23"/>
    <mergeCell ref="E24:G24"/>
    <mergeCell ref="E25:G25"/>
    <mergeCell ref="A17:A20"/>
    <mergeCell ref="A15:A16"/>
    <mergeCell ref="E83:H83"/>
    <mergeCell ref="E73:G73"/>
    <mergeCell ref="E76:G76"/>
    <mergeCell ref="E78:H78"/>
    <mergeCell ref="E79:H79"/>
    <mergeCell ref="E80:H80"/>
    <mergeCell ref="E81:H81"/>
    <mergeCell ref="A30:A34"/>
    <mergeCell ref="A35:A36"/>
    <mergeCell ref="A41:A42"/>
    <mergeCell ref="E82:H82"/>
    <mergeCell ref="E68:G68"/>
    <mergeCell ref="A37:A40"/>
    <mergeCell ref="A70:A71"/>
    <mergeCell ref="A43:A67"/>
  </mergeCells>
  <conditionalFormatting sqref="C22:D24 B1:B2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 topLeftCell="A1">
      <selection activeCell="B11" sqref="B11:J23"/>
    </sheetView>
  </sheetViews>
  <sheetFormatPr defaultColWidth="9.140625" defaultRowHeight="15"/>
  <cols>
    <col min="1" max="1" width="4.00390625" style="13" customWidth="1"/>
    <col min="2" max="2" width="61.28125" style="13" customWidth="1"/>
    <col min="3" max="3" width="3.00390625" style="35" customWidth="1"/>
    <col min="4" max="4" width="10.00390625" style="13" customWidth="1"/>
    <col min="5" max="5" width="5.421875" style="13" customWidth="1"/>
    <col min="6" max="6" width="7.7109375" style="13" customWidth="1"/>
    <col min="7" max="7" width="7.57421875" style="13" customWidth="1"/>
    <col min="8" max="8" width="10.57421875" style="13" customWidth="1"/>
    <col min="9" max="9" width="9.00390625" style="13" customWidth="1"/>
    <col min="10" max="10" width="10.28125" style="13" customWidth="1"/>
    <col min="11" max="16384" width="9.140625" style="13" customWidth="1"/>
  </cols>
  <sheetData>
    <row r="1" spans="1:10" ht="16.5" customHeight="1">
      <c r="A1" s="10" t="s">
        <v>130</v>
      </c>
      <c r="B1" s="11"/>
      <c r="C1" s="12"/>
      <c r="D1" s="12"/>
      <c r="E1" s="7"/>
      <c r="F1" s="7"/>
      <c r="G1" s="7"/>
      <c r="H1" s="11"/>
      <c r="I1" s="11"/>
      <c r="J1" s="10"/>
    </row>
    <row r="2" spans="1:10" ht="12.95" customHeight="1">
      <c r="A2" s="121" t="s">
        <v>0</v>
      </c>
      <c r="B2" s="149" t="s">
        <v>1</v>
      </c>
      <c r="C2" s="152" t="s">
        <v>35</v>
      </c>
      <c r="D2" s="121" t="s">
        <v>2</v>
      </c>
      <c r="E2" s="149" t="s">
        <v>3</v>
      </c>
      <c r="F2" s="149" t="s">
        <v>4</v>
      </c>
      <c r="G2" s="149" t="s">
        <v>5</v>
      </c>
      <c r="H2" s="121" t="s">
        <v>6</v>
      </c>
      <c r="I2" s="121" t="s">
        <v>7</v>
      </c>
      <c r="J2" s="121" t="s">
        <v>8</v>
      </c>
    </row>
    <row r="3" spans="1:10" ht="12.95" customHeight="1">
      <c r="A3" s="122" t="s">
        <v>9</v>
      </c>
      <c r="B3" s="150"/>
      <c r="C3" s="153"/>
      <c r="D3" s="122" t="s">
        <v>10</v>
      </c>
      <c r="E3" s="150"/>
      <c r="F3" s="150"/>
      <c r="G3" s="150"/>
      <c r="H3" s="122" t="s">
        <v>11</v>
      </c>
      <c r="I3" s="122" t="s">
        <v>44</v>
      </c>
      <c r="J3" s="122" t="s">
        <v>11</v>
      </c>
    </row>
    <row r="4" spans="1:10" ht="12.95" customHeight="1">
      <c r="A4" s="14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>
      <c r="A5" s="126" t="s">
        <v>13</v>
      </c>
      <c r="B5" s="79"/>
      <c r="C5" s="41"/>
      <c r="D5" s="36"/>
      <c r="E5" s="114"/>
      <c r="F5" s="114"/>
      <c r="G5" s="36"/>
      <c r="H5" s="40"/>
      <c r="I5" s="63">
        <v>0</v>
      </c>
      <c r="J5" s="38">
        <f aca="true" t="shared" si="0" ref="J5">H5+I5</f>
        <v>0</v>
      </c>
    </row>
    <row r="6" spans="1:10" ht="12.75" customHeight="1">
      <c r="A6" s="15"/>
      <c r="B6" s="64"/>
      <c r="C6" s="62"/>
      <c r="D6" s="62"/>
      <c r="E6" s="154" t="s">
        <v>14</v>
      </c>
      <c r="F6" s="154"/>
      <c r="G6" s="154"/>
      <c r="H6" s="61">
        <f>H5</f>
        <v>0</v>
      </c>
      <c r="I6" s="61">
        <f aca="true" t="shared" si="1" ref="I6:J6">I5</f>
        <v>0</v>
      </c>
      <c r="J6" s="61">
        <f t="shared" si="1"/>
        <v>0</v>
      </c>
    </row>
    <row r="7" spans="1:10" ht="12.75" customHeight="1">
      <c r="A7" s="15"/>
      <c r="B7" s="65" t="s">
        <v>32</v>
      </c>
      <c r="C7" s="62"/>
      <c r="D7" s="62"/>
      <c r="E7" s="155" t="s">
        <v>15</v>
      </c>
      <c r="F7" s="155"/>
      <c r="G7" s="155"/>
      <c r="H7" s="61"/>
      <c r="I7" s="61"/>
      <c r="J7" s="61"/>
    </row>
    <row r="8" spans="1:10" ht="12.75" customHeight="1">
      <c r="A8" s="15"/>
      <c r="B8" s="66"/>
      <c r="C8" s="62"/>
      <c r="D8" s="62"/>
      <c r="E8" s="155" t="s">
        <v>16</v>
      </c>
      <c r="F8" s="155"/>
      <c r="G8" s="155"/>
      <c r="H8" s="61">
        <v>0</v>
      </c>
      <c r="I8" s="61">
        <v>0</v>
      </c>
      <c r="J8" s="61">
        <v>0</v>
      </c>
    </row>
    <row r="9" spans="1:10" ht="12.75" customHeight="1">
      <c r="A9" s="17"/>
      <c r="B9" s="46"/>
      <c r="C9" s="67"/>
      <c r="D9" s="67"/>
      <c r="E9" s="155" t="s">
        <v>17</v>
      </c>
      <c r="F9" s="155"/>
      <c r="G9" s="155"/>
      <c r="H9" s="42">
        <f>H6-H7-H8</f>
        <v>0</v>
      </c>
      <c r="I9" s="42">
        <f aca="true" t="shared" si="2" ref="I9:J9">I6-I7-I8</f>
        <v>0</v>
      </c>
      <c r="J9" s="42">
        <f t="shared" si="2"/>
        <v>0</v>
      </c>
    </row>
    <row r="10" spans="1:10" ht="12.75" customHeight="1">
      <c r="A10" s="20" t="s">
        <v>18</v>
      </c>
      <c r="B10" s="46"/>
      <c r="C10" s="67"/>
      <c r="D10" s="67"/>
      <c r="E10" s="68"/>
      <c r="F10" s="46"/>
      <c r="G10" s="46"/>
      <c r="H10" s="69"/>
      <c r="I10" s="69"/>
      <c r="J10" s="70"/>
    </row>
    <row r="11" spans="1:10" ht="12.75" customHeight="1">
      <c r="A11" s="133" t="s">
        <v>13</v>
      </c>
      <c r="B11" s="50" t="s">
        <v>135</v>
      </c>
      <c r="C11" s="82"/>
      <c r="D11" s="80"/>
      <c r="E11" s="36" t="s">
        <v>132</v>
      </c>
      <c r="F11" s="36" t="s">
        <v>133</v>
      </c>
      <c r="G11" s="36" t="s">
        <v>131</v>
      </c>
      <c r="H11" s="38">
        <v>20</v>
      </c>
      <c r="I11" s="39">
        <v>-1</v>
      </c>
      <c r="J11" s="40">
        <f aca="true" t="shared" si="3" ref="J11:J14">H11+I11</f>
        <v>19</v>
      </c>
    </row>
    <row r="12" spans="1:10" ht="12.75" customHeight="1">
      <c r="A12" s="134"/>
      <c r="B12" s="50" t="s">
        <v>136</v>
      </c>
      <c r="C12" s="41"/>
      <c r="D12" s="36"/>
      <c r="E12" s="36">
        <v>3419</v>
      </c>
      <c r="F12" s="36" t="s">
        <v>134</v>
      </c>
      <c r="G12" s="36" t="s">
        <v>131</v>
      </c>
      <c r="H12" s="38">
        <v>107.11</v>
      </c>
      <c r="I12" s="39">
        <v>1</v>
      </c>
      <c r="J12" s="40">
        <f t="shared" si="3"/>
        <v>108.11</v>
      </c>
    </row>
    <row r="13" spans="1:10" ht="12.75" customHeight="1">
      <c r="A13" s="134"/>
      <c r="B13" s="50" t="s">
        <v>138</v>
      </c>
      <c r="C13" s="41"/>
      <c r="D13" s="114"/>
      <c r="E13" s="36">
        <v>6112</v>
      </c>
      <c r="F13" s="36">
        <v>5901</v>
      </c>
      <c r="G13" s="36" t="s">
        <v>81</v>
      </c>
      <c r="H13" s="38">
        <v>59.79</v>
      </c>
      <c r="I13" s="39">
        <v>-10</v>
      </c>
      <c r="J13" s="40">
        <f t="shared" si="3"/>
        <v>49.79</v>
      </c>
    </row>
    <row r="14" spans="1:10" ht="12.75" customHeight="1">
      <c r="A14" s="134"/>
      <c r="B14" s="50" t="s">
        <v>139</v>
      </c>
      <c r="C14" s="41"/>
      <c r="D14" s="114"/>
      <c r="E14" s="36">
        <v>3315</v>
      </c>
      <c r="F14" s="36">
        <v>5222</v>
      </c>
      <c r="G14" s="36" t="s">
        <v>137</v>
      </c>
      <c r="H14" s="38">
        <v>44.1</v>
      </c>
      <c r="I14" s="39">
        <v>10</v>
      </c>
      <c r="J14" s="40">
        <f t="shared" si="3"/>
        <v>54.1</v>
      </c>
    </row>
    <row r="15" spans="1:10" ht="12.75" customHeight="1">
      <c r="A15" s="134"/>
      <c r="B15" s="50" t="s">
        <v>140</v>
      </c>
      <c r="C15" s="118"/>
      <c r="D15" s="118"/>
      <c r="E15" s="36">
        <v>2141</v>
      </c>
      <c r="F15" s="36">
        <v>5175</v>
      </c>
      <c r="G15" s="36"/>
      <c r="H15" s="38">
        <v>30</v>
      </c>
      <c r="I15" s="39">
        <v>-7</v>
      </c>
      <c r="J15" s="124">
        <f aca="true" t="shared" si="4" ref="J15:J16">H15+I15</f>
        <v>23</v>
      </c>
    </row>
    <row r="16" spans="1:10" ht="12.75" customHeight="1">
      <c r="A16" s="134"/>
      <c r="B16" s="50" t="s">
        <v>141</v>
      </c>
      <c r="C16" s="118"/>
      <c r="D16" s="118"/>
      <c r="E16" s="36">
        <v>2141</v>
      </c>
      <c r="F16" s="36">
        <v>5164</v>
      </c>
      <c r="G16" s="36"/>
      <c r="H16" s="38">
        <v>2</v>
      </c>
      <c r="I16" s="39">
        <v>7</v>
      </c>
      <c r="J16" s="124">
        <f t="shared" si="4"/>
        <v>9</v>
      </c>
    </row>
    <row r="17" spans="1:10" ht="12.75" customHeight="1">
      <c r="A17" s="159" t="s">
        <v>37</v>
      </c>
      <c r="B17" s="50" t="s">
        <v>142</v>
      </c>
      <c r="C17" s="82"/>
      <c r="D17" s="80"/>
      <c r="E17" s="4">
        <v>5311</v>
      </c>
      <c r="F17" s="4">
        <v>5169</v>
      </c>
      <c r="G17" s="125" t="s">
        <v>92</v>
      </c>
      <c r="H17" s="6">
        <v>577</v>
      </c>
      <c r="I17" s="5">
        <v>-32</v>
      </c>
      <c r="J17" s="124">
        <f>H17+I17</f>
        <v>545</v>
      </c>
    </row>
    <row r="18" spans="1:10" ht="12.75" customHeight="1">
      <c r="A18" s="159"/>
      <c r="B18" s="50" t="s">
        <v>146</v>
      </c>
      <c r="C18" s="82"/>
      <c r="D18" s="80"/>
      <c r="E18" s="4">
        <v>5311</v>
      </c>
      <c r="F18" s="4">
        <v>5137</v>
      </c>
      <c r="G18" s="125" t="s">
        <v>92</v>
      </c>
      <c r="H18" s="6">
        <v>69</v>
      </c>
      <c r="I18" s="5">
        <v>31</v>
      </c>
      <c r="J18" s="124">
        <f aca="true" t="shared" si="5" ref="J18:J23">H18+I18</f>
        <v>100</v>
      </c>
    </row>
    <row r="19" spans="1:10" ht="12.75" customHeight="1">
      <c r="A19" s="159"/>
      <c r="B19" s="50" t="s">
        <v>143</v>
      </c>
      <c r="C19" s="82"/>
      <c r="D19" s="80"/>
      <c r="E19" s="4">
        <v>5311</v>
      </c>
      <c r="F19" s="4">
        <v>5173</v>
      </c>
      <c r="G19" s="125" t="s">
        <v>92</v>
      </c>
      <c r="H19" s="6">
        <v>30</v>
      </c>
      <c r="I19" s="5">
        <v>1</v>
      </c>
      <c r="J19" s="124">
        <f t="shared" si="5"/>
        <v>31</v>
      </c>
    </row>
    <row r="20" spans="1:10" ht="12.75" customHeight="1">
      <c r="A20" s="159"/>
      <c r="B20" s="50" t="s">
        <v>144</v>
      </c>
      <c r="C20" s="82"/>
      <c r="D20" s="80"/>
      <c r="E20" s="4">
        <v>5311</v>
      </c>
      <c r="F20" s="4">
        <v>5011</v>
      </c>
      <c r="G20" s="125" t="s">
        <v>92</v>
      </c>
      <c r="H20" s="6">
        <v>11100</v>
      </c>
      <c r="I20" s="5">
        <v>-16</v>
      </c>
      <c r="J20" s="124">
        <f t="shared" si="5"/>
        <v>11084</v>
      </c>
    </row>
    <row r="21" spans="1:10" ht="12.75" customHeight="1">
      <c r="A21" s="159"/>
      <c r="B21" s="50" t="s">
        <v>145</v>
      </c>
      <c r="C21" s="82"/>
      <c r="D21" s="80"/>
      <c r="E21" s="4">
        <v>5311</v>
      </c>
      <c r="F21" s="4">
        <v>5424</v>
      </c>
      <c r="G21" s="125" t="s">
        <v>92</v>
      </c>
      <c r="H21" s="6">
        <v>129</v>
      </c>
      <c r="I21" s="5">
        <v>16</v>
      </c>
      <c r="J21" s="124">
        <f t="shared" si="5"/>
        <v>145</v>
      </c>
    </row>
    <row r="22" spans="1:10" ht="12.75" customHeight="1">
      <c r="A22" s="159" t="s">
        <v>36</v>
      </c>
      <c r="B22" s="89" t="s">
        <v>148</v>
      </c>
      <c r="C22" s="82"/>
      <c r="D22" s="80"/>
      <c r="E22" s="4">
        <v>2223</v>
      </c>
      <c r="F22" s="4">
        <v>5171</v>
      </c>
      <c r="G22" s="125" t="s">
        <v>147</v>
      </c>
      <c r="H22" s="6">
        <v>20</v>
      </c>
      <c r="I22" s="5">
        <v>-8</v>
      </c>
      <c r="J22" s="124">
        <f t="shared" si="5"/>
        <v>12</v>
      </c>
    </row>
    <row r="23" spans="1:10" ht="12.75" customHeight="1">
      <c r="A23" s="159"/>
      <c r="B23" s="89" t="s">
        <v>149</v>
      </c>
      <c r="C23" s="82"/>
      <c r="D23" s="80"/>
      <c r="E23" s="4">
        <v>2223</v>
      </c>
      <c r="F23" s="4">
        <v>5168</v>
      </c>
      <c r="G23" s="125" t="s">
        <v>147</v>
      </c>
      <c r="H23" s="6">
        <v>3</v>
      </c>
      <c r="I23" s="5">
        <v>8</v>
      </c>
      <c r="J23" s="124">
        <f t="shared" si="5"/>
        <v>11</v>
      </c>
    </row>
    <row r="24" spans="1:10" ht="12.75" customHeight="1">
      <c r="A24" s="17"/>
      <c r="B24" s="46"/>
      <c r="C24" s="67"/>
      <c r="D24" s="67"/>
      <c r="E24" s="138" t="s">
        <v>19</v>
      </c>
      <c r="F24" s="139"/>
      <c r="G24" s="140"/>
      <c r="H24" s="42">
        <f>SUM(H11:H23)</f>
        <v>12191</v>
      </c>
      <c r="I24" s="42">
        <f>SUM(I11:I23)</f>
        <v>0</v>
      </c>
      <c r="J24" s="42">
        <f>SUM(J11:J23)</f>
        <v>12191</v>
      </c>
    </row>
    <row r="25" spans="1:10" ht="12.75" customHeight="1">
      <c r="A25" s="22" t="s">
        <v>20</v>
      </c>
      <c r="B25" s="46"/>
      <c r="C25" s="67"/>
      <c r="D25" s="67"/>
      <c r="E25" s="68"/>
      <c r="F25" s="46"/>
      <c r="G25" s="46"/>
      <c r="H25" s="69"/>
      <c r="I25" s="69"/>
      <c r="J25" s="71"/>
    </row>
    <row r="26" spans="1:10" ht="12.75" customHeight="1">
      <c r="A26" s="127" t="s">
        <v>13</v>
      </c>
      <c r="B26" s="84"/>
      <c r="C26" s="114"/>
      <c r="D26" s="114"/>
      <c r="E26" s="85"/>
      <c r="F26" s="86"/>
      <c r="G26" s="85"/>
      <c r="H26" s="38"/>
      <c r="I26" s="39">
        <v>0</v>
      </c>
      <c r="J26" s="38">
        <f aca="true" t="shared" si="6" ref="J26">H26+I26</f>
        <v>0</v>
      </c>
    </row>
    <row r="27" spans="1:10" ht="12.75" customHeight="1">
      <c r="A27" s="19"/>
      <c r="B27" s="46"/>
      <c r="C27" s="67"/>
      <c r="D27" s="67"/>
      <c r="E27" s="142" t="s">
        <v>21</v>
      </c>
      <c r="F27" s="142"/>
      <c r="G27" s="142"/>
      <c r="H27" s="72">
        <f>SUM(H26:H26)</f>
        <v>0</v>
      </c>
      <c r="I27" s="72">
        <f>SUM(I26:I26)</f>
        <v>0</v>
      </c>
      <c r="J27" s="72">
        <f>SUM(J26:J26)</f>
        <v>0</v>
      </c>
    </row>
    <row r="28" spans="1:10" ht="12.75" customHeight="1">
      <c r="A28" s="16" t="s">
        <v>30</v>
      </c>
      <c r="B28" s="18"/>
      <c r="C28" s="19"/>
      <c r="D28" s="19"/>
      <c r="E28" s="23"/>
      <c r="F28" s="23"/>
      <c r="G28" s="23"/>
      <c r="H28" s="24"/>
      <c r="I28" s="25"/>
      <c r="J28" s="24"/>
    </row>
    <row r="29" spans="1:10" ht="12.75" customHeight="1">
      <c r="A29" s="114" t="s">
        <v>13</v>
      </c>
      <c r="B29" s="34"/>
      <c r="C29" s="4"/>
      <c r="D29" s="4"/>
      <c r="E29" s="9"/>
      <c r="F29" s="9"/>
      <c r="G29" s="9"/>
      <c r="H29" s="6">
        <v>0</v>
      </c>
      <c r="I29" s="5">
        <v>0</v>
      </c>
      <c r="J29" s="6">
        <f>H29+I29</f>
        <v>0</v>
      </c>
    </row>
    <row r="30" spans="1:10" ht="12.75" customHeight="1">
      <c r="A30" s="19"/>
      <c r="B30" s="18"/>
      <c r="C30" s="19"/>
      <c r="D30" s="19"/>
      <c r="E30" s="143" t="s">
        <v>31</v>
      </c>
      <c r="F30" s="144"/>
      <c r="G30" s="145"/>
      <c r="H30" s="26">
        <v>0</v>
      </c>
      <c r="I30" s="5">
        <f>SUM(I29:I29)</f>
        <v>0</v>
      </c>
      <c r="J30" s="27">
        <v>0</v>
      </c>
    </row>
    <row r="31" spans="1:10" ht="8.25" customHeight="1">
      <c r="A31" s="19"/>
      <c r="B31" s="18"/>
      <c r="C31" s="19"/>
      <c r="D31" s="19"/>
      <c r="E31" s="21"/>
      <c r="F31" s="21"/>
      <c r="G31" s="28"/>
      <c r="H31" s="26"/>
      <c r="I31" s="29"/>
      <c r="J31" s="24"/>
    </row>
    <row r="32" spans="1:10" ht="12.75" customHeight="1">
      <c r="A32" s="7"/>
      <c r="B32" s="56" t="s">
        <v>29</v>
      </c>
      <c r="C32" s="19"/>
      <c r="D32" s="19"/>
      <c r="E32" s="146" t="s">
        <v>14</v>
      </c>
      <c r="F32" s="147"/>
      <c r="G32" s="147"/>
      <c r="H32" s="148"/>
      <c r="I32" s="8">
        <f>I6</f>
        <v>0</v>
      </c>
      <c r="J32" s="30"/>
    </row>
    <row r="33" spans="1:10" ht="12.75" customHeight="1">
      <c r="A33" s="7"/>
      <c r="B33" s="21"/>
      <c r="C33" s="19"/>
      <c r="D33" s="19"/>
      <c r="E33" s="146" t="s">
        <v>22</v>
      </c>
      <c r="F33" s="147"/>
      <c r="G33" s="147"/>
      <c r="H33" s="148"/>
      <c r="I33" s="8">
        <f>I24+I7</f>
        <v>0</v>
      </c>
      <c r="J33" s="17"/>
    </row>
    <row r="34" spans="1:10" ht="12.75" customHeight="1">
      <c r="A34" s="7"/>
      <c r="B34" s="21"/>
      <c r="C34" s="19"/>
      <c r="D34" s="19"/>
      <c r="E34" s="146" t="s">
        <v>23</v>
      </c>
      <c r="F34" s="147"/>
      <c r="G34" s="147"/>
      <c r="H34" s="148"/>
      <c r="I34" s="8">
        <f>I27+I8</f>
        <v>0</v>
      </c>
      <c r="J34" s="31"/>
    </row>
    <row r="35" spans="1:10" ht="12.95" customHeight="1">
      <c r="A35" s="7"/>
      <c r="B35" s="21"/>
      <c r="C35" s="19"/>
      <c r="D35" s="19"/>
      <c r="E35" s="146" t="s">
        <v>24</v>
      </c>
      <c r="F35" s="147"/>
      <c r="G35" s="147"/>
      <c r="H35" s="148"/>
      <c r="I35" s="8">
        <f>I33+I34</f>
        <v>0</v>
      </c>
      <c r="J35" s="31"/>
    </row>
    <row r="36" spans="1:10" ht="12.95" customHeight="1">
      <c r="A36" s="7"/>
      <c r="B36" s="21"/>
      <c r="C36" s="19"/>
      <c r="D36" s="19"/>
      <c r="E36" s="135" t="s">
        <v>25</v>
      </c>
      <c r="F36" s="136"/>
      <c r="G36" s="136"/>
      <c r="H36" s="137"/>
      <c r="I36" s="39">
        <f>I32-I35</f>
        <v>0</v>
      </c>
      <c r="J36" s="43"/>
    </row>
    <row r="37" spans="1:10" ht="12.95" customHeight="1">
      <c r="A37" s="7"/>
      <c r="B37" s="21"/>
      <c r="C37" s="19"/>
      <c r="D37" s="19"/>
      <c r="E37" s="135" t="s">
        <v>26</v>
      </c>
      <c r="F37" s="136"/>
      <c r="G37" s="136"/>
      <c r="H37" s="137"/>
      <c r="I37" s="39">
        <f>I30</f>
        <v>0</v>
      </c>
      <c r="J37" s="43"/>
    </row>
    <row r="38" spans="1:10" ht="15" customHeight="1">
      <c r="A38" s="7"/>
      <c r="B38" s="57"/>
      <c r="C38" s="32"/>
      <c r="D38" s="32"/>
      <c r="E38" s="44"/>
      <c r="F38" s="45"/>
      <c r="G38" s="46"/>
      <c r="H38" s="58">
        <v>44538</v>
      </c>
      <c r="I38" s="59"/>
      <c r="J38" s="60">
        <v>44538</v>
      </c>
    </row>
    <row r="39" spans="1:10" ht="12.95" customHeight="1">
      <c r="A39" s="7"/>
      <c r="B39" s="56" t="s">
        <v>33</v>
      </c>
      <c r="C39" s="19"/>
      <c r="D39" s="19"/>
      <c r="E39" s="47" t="s">
        <v>27</v>
      </c>
      <c r="F39" s="48"/>
      <c r="G39" s="49"/>
      <c r="H39" s="39">
        <v>475640.85</v>
      </c>
      <c r="I39" s="39">
        <f>I32</f>
        <v>0</v>
      </c>
      <c r="J39" s="39">
        <f>H39+I39</f>
        <v>475640.85</v>
      </c>
    </row>
    <row r="40" spans="1:10" ht="12.95" customHeight="1">
      <c r="A40" s="7"/>
      <c r="B40" s="18"/>
      <c r="C40" s="19"/>
      <c r="D40" s="19"/>
      <c r="E40" s="50" t="s">
        <v>22</v>
      </c>
      <c r="F40" s="51"/>
      <c r="G40" s="37"/>
      <c r="H40" s="38">
        <v>421423.46</v>
      </c>
      <c r="I40" s="39">
        <f>I24+I7</f>
        <v>0</v>
      </c>
      <c r="J40" s="38">
        <f>H40+I40</f>
        <v>421423.46</v>
      </c>
    </row>
    <row r="41" spans="1:10" ht="12.95" customHeight="1">
      <c r="A41" s="7"/>
      <c r="B41" s="18"/>
      <c r="C41" s="19"/>
      <c r="D41" s="19"/>
      <c r="E41" s="52" t="s">
        <v>23</v>
      </c>
      <c r="F41" s="46"/>
      <c r="G41" s="53"/>
      <c r="H41" s="38">
        <v>105164.8</v>
      </c>
      <c r="I41" s="39">
        <f>I27+I8</f>
        <v>0</v>
      </c>
      <c r="J41" s="38">
        <f>H41+I41</f>
        <v>105164.8</v>
      </c>
    </row>
    <row r="42" spans="1:10" ht="12.95" customHeight="1">
      <c r="A42" s="7"/>
      <c r="C42" s="32"/>
      <c r="D42" s="32"/>
      <c r="E42" s="54" t="s">
        <v>34</v>
      </c>
      <c r="F42" s="51"/>
      <c r="G42" s="37"/>
      <c r="H42" s="39">
        <f>SUM(H40:H41)</f>
        <v>526588.26</v>
      </c>
      <c r="I42" s="39">
        <f>SUM(I40:I41)</f>
        <v>0</v>
      </c>
      <c r="J42" s="39">
        <f>SUM(J40:J41)</f>
        <v>526588.26</v>
      </c>
    </row>
    <row r="43" spans="1:10" ht="12.95" customHeight="1">
      <c r="A43" s="7"/>
      <c r="B43" s="7"/>
      <c r="C43" s="32"/>
      <c r="D43" s="32"/>
      <c r="E43" s="52" t="s">
        <v>17</v>
      </c>
      <c r="F43" s="46"/>
      <c r="G43" s="53"/>
      <c r="H43" s="38">
        <f>H39-H42</f>
        <v>-50947.41000000003</v>
      </c>
      <c r="I43" s="39">
        <f>I39-I42</f>
        <v>0</v>
      </c>
      <c r="J43" s="38">
        <f>J39-J42</f>
        <v>-50947.41000000003</v>
      </c>
    </row>
    <row r="44" spans="1:10" ht="12.95" customHeight="1">
      <c r="A44" s="7"/>
      <c r="B44" s="33" t="s">
        <v>96</v>
      </c>
      <c r="C44" s="32"/>
      <c r="D44" s="32"/>
      <c r="E44" s="54" t="s">
        <v>28</v>
      </c>
      <c r="F44" s="51"/>
      <c r="G44" s="37"/>
      <c r="H44" s="39">
        <v>50947.41</v>
      </c>
      <c r="I44" s="39">
        <f>I37</f>
        <v>0</v>
      </c>
      <c r="J44" s="39">
        <f>H44+I44</f>
        <v>50947.41</v>
      </c>
    </row>
    <row r="45" spans="5:10" ht="12.95" customHeight="1">
      <c r="E45" s="55"/>
      <c r="F45" s="55"/>
      <c r="G45" s="55"/>
      <c r="H45" s="55"/>
      <c r="I45" s="55"/>
      <c r="J45" s="55"/>
    </row>
    <row r="46" spans="3:10" ht="12.95" customHeight="1">
      <c r="C46" s="13"/>
      <c r="E46" s="55"/>
      <c r="F46" s="55"/>
      <c r="G46" s="55"/>
      <c r="H46" s="55"/>
      <c r="I46" s="55"/>
      <c r="J46" s="55"/>
    </row>
    <row r="47" ht="12.95" customHeight="1">
      <c r="C47" s="13"/>
    </row>
    <row r="48" ht="12.95" customHeight="1">
      <c r="C48" s="13"/>
    </row>
    <row r="49" ht="12.95" customHeight="1">
      <c r="C49" s="13"/>
    </row>
    <row r="50" ht="12.95" customHeight="1">
      <c r="C50" s="13"/>
    </row>
    <row r="51" ht="15">
      <c r="C51" s="13"/>
    </row>
    <row r="52" ht="15">
      <c r="C52" s="13"/>
    </row>
    <row r="53" ht="15">
      <c r="C53" s="13"/>
    </row>
    <row r="54" ht="15">
      <c r="C54" s="13"/>
    </row>
    <row r="55" ht="15">
      <c r="C55" s="13"/>
    </row>
    <row r="56" ht="15">
      <c r="C56" s="13"/>
    </row>
  </sheetData>
  <mergeCells count="21">
    <mergeCell ref="E34:H34"/>
    <mergeCell ref="E35:H35"/>
    <mergeCell ref="E36:H36"/>
    <mergeCell ref="E37:H37"/>
    <mergeCell ref="E24:G24"/>
    <mergeCell ref="E27:G27"/>
    <mergeCell ref="E30:G30"/>
    <mergeCell ref="E32:H32"/>
    <mergeCell ref="E33:H33"/>
    <mergeCell ref="F2:F3"/>
    <mergeCell ref="G2:G3"/>
    <mergeCell ref="E6:G6"/>
    <mergeCell ref="B2:B3"/>
    <mergeCell ref="C2:C3"/>
    <mergeCell ref="E2:E3"/>
    <mergeCell ref="A22:A23"/>
    <mergeCell ref="E7:G7"/>
    <mergeCell ref="E8:G8"/>
    <mergeCell ref="E9:G9"/>
    <mergeCell ref="A17:A21"/>
    <mergeCell ref="A11:A16"/>
  </mergeCells>
  <conditionalFormatting sqref="C6:D8 B1:B2">
    <cfRule type="expression" priority="3541" dxfId="2" stopIfTrue="1">
      <formula>#REF!="Z"</formula>
    </cfRule>
    <cfRule type="expression" priority="3542" dxfId="1" stopIfTrue="1">
      <formula>#REF!="T"</formula>
    </cfRule>
    <cfRule type="expression" priority="3543" dxfId="0" stopIfTrue="1">
      <formula>#REF!="Y"</formula>
    </cfRule>
  </conditionalFormatting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workbookViewId="0" topLeftCell="A1">
      <selection activeCell="H73" sqref="H73"/>
    </sheetView>
  </sheetViews>
  <sheetFormatPr defaultColWidth="9.140625" defaultRowHeight="15"/>
  <cols>
    <col min="1" max="1" width="4.00390625" style="13" customWidth="1"/>
    <col min="2" max="2" width="75.57421875" style="13" customWidth="1"/>
    <col min="3" max="3" width="3.00390625" style="35" customWidth="1"/>
    <col min="4" max="4" width="10.00390625" style="13" customWidth="1"/>
    <col min="5" max="5" width="5.421875" style="13" customWidth="1"/>
    <col min="6" max="6" width="7.7109375" style="13" customWidth="1"/>
    <col min="7" max="7" width="6.8515625" style="13" customWidth="1"/>
    <col min="8" max="8" width="10.57421875" style="13" customWidth="1"/>
    <col min="9" max="9" width="9.00390625" style="13" customWidth="1"/>
    <col min="10" max="10" width="10.28125" style="13" customWidth="1"/>
    <col min="11" max="16384" width="9.140625" style="13" customWidth="1"/>
  </cols>
  <sheetData>
    <row r="1" spans="1:10" ht="16.5" customHeight="1">
      <c r="A1" s="10" t="s">
        <v>42</v>
      </c>
      <c r="B1" s="11"/>
      <c r="C1" s="12"/>
      <c r="D1" s="12"/>
      <c r="E1" s="7"/>
      <c r="F1" s="7"/>
      <c r="G1" s="7"/>
      <c r="H1" s="11" t="s">
        <v>153</v>
      </c>
      <c r="I1" s="11"/>
      <c r="J1" s="10"/>
    </row>
    <row r="2" spans="1:10" ht="12.95" customHeight="1">
      <c r="A2" s="130" t="s">
        <v>0</v>
      </c>
      <c r="B2" s="149" t="s">
        <v>1</v>
      </c>
      <c r="C2" s="152" t="s">
        <v>35</v>
      </c>
      <c r="D2" s="130" t="s">
        <v>2</v>
      </c>
      <c r="E2" s="149" t="s">
        <v>3</v>
      </c>
      <c r="F2" s="149" t="s">
        <v>4</v>
      </c>
      <c r="G2" s="149" t="s">
        <v>5</v>
      </c>
      <c r="H2" s="130" t="s">
        <v>6</v>
      </c>
      <c r="I2" s="130" t="s">
        <v>7</v>
      </c>
      <c r="J2" s="130" t="s">
        <v>8</v>
      </c>
    </row>
    <row r="3" spans="1:10" ht="12.95" customHeight="1">
      <c r="A3" s="131" t="s">
        <v>9</v>
      </c>
      <c r="B3" s="150"/>
      <c r="C3" s="153"/>
      <c r="D3" s="131" t="s">
        <v>10</v>
      </c>
      <c r="E3" s="150"/>
      <c r="F3" s="150"/>
      <c r="G3" s="150"/>
      <c r="H3" s="131" t="s">
        <v>11</v>
      </c>
      <c r="I3" s="131" t="s">
        <v>44</v>
      </c>
      <c r="J3" s="131" t="s">
        <v>11</v>
      </c>
    </row>
    <row r="4" spans="1:10" ht="12.95" customHeight="1">
      <c r="A4" s="14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>
      <c r="A5" s="151" t="s">
        <v>13</v>
      </c>
      <c r="B5" s="79" t="s">
        <v>69</v>
      </c>
      <c r="C5" s="41"/>
      <c r="D5" s="36" t="s">
        <v>70</v>
      </c>
      <c r="E5" s="132"/>
      <c r="F5" s="132">
        <v>4122</v>
      </c>
      <c r="G5" s="36" t="s">
        <v>68</v>
      </c>
      <c r="H5" s="40">
        <v>59.2</v>
      </c>
      <c r="I5" s="63">
        <v>19.7</v>
      </c>
      <c r="J5" s="38">
        <f aca="true" t="shared" si="0" ref="J5:J21">H5+I5</f>
        <v>78.9</v>
      </c>
    </row>
    <row r="6" spans="1:10" ht="12.95" customHeight="1">
      <c r="A6" s="151"/>
      <c r="B6" s="79" t="s">
        <v>69</v>
      </c>
      <c r="C6" s="41"/>
      <c r="D6" s="77" t="s">
        <v>70</v>
      </c>
      <c r="E6" s="128">
        <v>4356</v>
      </c>
      <c r="F6" s="128">
        <v>5336</v>
      </c>
      <c r="G6" s="77" t="s">
        <v>68</v>
      </c>
      <c r="H6" s="78">
        <v>59.2</v>
      </c>
      <c r="I6" s="63">
        <v>19.7</v>
      </c>
      <c r="J6" s="38">
        <f t="shared" si="0"/>
        <v>78.9</v>
      </c>
    </row>
    <row r="7" spans="1:10" ht="12.95" customHeight="1">
      <c r="A7" s="151"/>
      <c r="B7" s="79" t="s">
        <v>71</v>
      </c>
      <c r="C7" s="41"/>
      <c r="D7" s="77" t="s">
        <v>70</v>
      </c>
      <c r="E7" s="128"/>
      <c r="F7" s="128">
        <v>4122</v>
      </c>
      <c r="G7" s="77" t="s">
        <v>72</v>
      </c>
      <c r="H7" s="78">
        <v>292.2</v>
      </c>
      <c r="I7" s="63">
        <v>68.3</v>
      </c>
      <c r="J7" s="38">
        <f t="shared" si="0"/>
        <v>360.5</v>
      </c>
    </row>
    <row r="8" spans="1:10" ht="12.95" customHeight="1">
      <c r="A8" s="151"/>
      <c r="B8" s="79" t="s">
        <v>71</v>
      </c>
      <c r="C8" s="41"/>
      <c r="D8" s="77" t="s">
        <v>70</v>
      </c>
      <c r="E8" s="128">
        <v>4351</v>
      </c>
      <c r="F8" s="128">
        <v>5336</v>
      </c>
      <c r="G8" s="77" t="s">
        <v>72</v>
      </c>
      <c r="H8" s="78">
        <v>292.2</v>
      </c>
      <c r="I8" s="63">
        <v>68.3</v>
      </c>
      <c r="J8" s="38">
        <f t="shared" si="0"/>
        <v>360.5</v>
      </c>
    </row>
    <row r="9" spans="1:10" ht="12.95" customHeight="1">
      <c r="A9" s="151"/>
      <c r="B9" s="79" t="s">
        <v>76</v>
      </c>
      <c r="C9" s="41"/>
      <c r="D9" s="36" t="s">
        <v>70</v>
      </c>
      <c r="E9" s="128"/>
      <c r="F9" s="128">
        <v>4122</v>
      </c>
      <c r="G9" s="77" t="s">
        <v>73</v>
      </c>
      <c r="H9" s="78">
        <v>27.1</v>
      </c>
      <c r="I9" s="63">
        <v>40.1</v>
      </c>
      <c r="J9" s="38">
        <f t="shared" si="0"/>
        <v>67.2</v>
      </c>
    </row>
    <row r="10" spans="1:10" ht="12.95" customHeight="1">
      <c r="A10" s="151"/>
      <c r="B10" s="79" t="s">
        <v>76</v>
      </c>
      <c r="C10" s="41"/>
      <c r="D10" s="77" t="s">
        <v>70</v>
      </c>
      <c r="E10" s="128">
        <v>4359</v>
      </c>
      <c r="F10" s="128">
        <v>5336</v>
      </c>
      <c r="G10" s="77" t="s">
        <v>73</v>
      </c>
      <c r="H10" s="78">
        <v>27.1</v>
      </c>
      <c r="I10" s="63">
        <v>40.1</v>
      </c>
      <c r="J10" s="38">
        <f t="shared" si="0"/>
        <v>67.2</v>
      </c>
    </row>
    <row r="11" spans="1:10" ht="12.95" customHeight="1">
      <c r="A11" s="151"/>
      <c r="B11" s="79" t="s">
        <v>77</v>
      </c>
      <c r="C11" s="41"/>
      <c r="D11" s="77" t="s">
        <v>70</v>
      </c>
      <c r="E11" s="128"/>
      <c r="F11" s="128">
        <v>4122</v>
      </c>
      <c r="G11" s="77" t="s">
        <v>74</v>
      </c>
      <c r="H11" s="78">
        <v>139.6</v>
      </c>
      <c r="I11" s="63">
        <v>256.1</v>
      </c>
      <c r="J11" s="38">
        <f t="shared" si="0"/>
        <v>395.70000000000005</v>
      </c>
    </row>
    <row r="12" spans="1:10" ht="12.95" customHeight="1">
      <c r="A12" s="151"/>
      <c r="B12" s="79" t="s">
        <v>77</v>
      </c>
      <c r="C12" s="41"/>
      <c r="D12" s="77" t="s">
        <v>70</v>
      </c>
      <c r="E12" s="128">
        <v>4357</v>
      </c>
      <c r="F12" s="128">
        <v>5336</v>
      </c>
      <c r="G12" s="77" t="s">
        <v>74</v>
      </c>
      <c r="H12" s="78">
        <v>139.6</v>
      </c>
      <c r="I12" s="63">
        <v>256.1</v>
      </c>
      <c r="J12" s="38">
        <f t="shared" si="0"/>
        <v>395.70000000000005</v>
      </c>
    </row>
    <row r="13" spans="1:10" ht="12.95" customHeight="1">
      <c r="A13" s="151"/>
      <c r="B13" s="79" t="s">
        <v>76</v>
      </c>
      <c r="C13" s="41"/>
      <c r="D13" s="77" t="s">
        <v>70</v>
      </c>
      <c r="E13" s="128"/>
      <c r="F13" s="128">
        <v>4122</v>
      </c>
      <c r="G13" s="77" t="s">
        <v>75</v>
      </c>
      <c r="H13" s="78">
        <v>27.1</v>
      </c>
      <c r="I13" s="110">
        <v>40.1</v>
      </c>
      <c r="J13" s="38">
        <f t="shared" si="0"/>
        <v>67.2</v>
      </c>
    </row>
    <row r="14" spans="1:10" ht="12.95" customHeight="1">
      <c r="A14" s="151"/>
      <c r="B14" s="79" t="s">
        <v>76</v>
      </c>
      <c r="C14" s="41"/>
      <c r="D14" s="77" t="s">
        <v>70</v>
      </c>
      <c r="E14" s="128">
        <v>4359</v>
      </c>
      <c r="F14" s="128">
        <v>5336</v>
      </c>
      <c r="G14" s="77" t="s">
        <v>75</v>
      </c>
      <c r="H14" s="78">
        <v>27.1</v>
      </c>
      <c r="I14" s="63">
        <v>40.1</v>
      </c>
      <c r="J14" s="38">
        <f t="shared" si="0"/>
        <v>67.2</v>
      </c>
    </row>
    <row r="15" spans="1:10" ht="12.95" customHeight="1">
      <c r="A15" s="156" t="s">
        <v>37</v>
      </c>
      <c r="B15" s="79" t="s">
        <v>97</v>
      </c>
      <c r="C15" s="41"/>
      <c r="D15" s="77"/>
      <c r="E15" s="128">
        <v>5512</v>
      </c>
      <c r="F15" s="128">
        <v>2321</v>
      </c>
      <c r="G15" s="77"/>
      <c r="H15" s="78">
        <v>80</v>
      </c>
      <c r="I15" s="63">
        <v>10</v>
      </c>
      <c r="J15" s="38">
        <f t="shared" si="0"/>
        <v>90</v>
      </c>
    </row>
    <row r="16" spans="1:10" ht="12.95" customHeight="1">
      <c r="A16" s="158"/>
      <c r="B16" s="93" t="s">
        <v>102</v>
      </c>
      <c r="C16" s="73" t="s">
        <v>35</v>
      </c>
      <c r="D16" s="107" t="s">
        <v>45</v>
      </c>
      <c r="E16" s="75"/>
      <c r="F16" s="75">
        <v>4222</v>
      </c>
      <c r="G16" s="74" t="s">
        <v>46</v>
      </c>
      <c r="H16" s="108">
        <v>0</v>
      </c>
      <c r="I16" s="94">
        <v>242.79</v>
      </c>
      <c r="J16" s="81">
        <f t="shared" si="0"/>
        <v>242.79</v>
      </c>
    </row>
    <row r="17" spans="1:10" ht="12.95" customHeight="1">
      <c r="A17" s="156" t="s">
        <v>36</v>
      </c>
      <c r="B17" s="79" t="s">
        <v>57</v>
      </c>
      <c r="C17" s="41"/>
      <c r="D17" s="77"/>
      <c r="E17" s="132">
        <v>3113</v>
      </c>
      <c r="F17" s="132">
        <v>2122</v>
      </c>
      <c r="G17" s="36" t="s">
        <v>58</v>
      </c>
      <c r="H17" s="78">
        <v>579</v>
      </c>
      <c r="I17" s="63">
        <v>-1</v>
      </c>
      <c r="J17" s="38">
        <f t="shared" si="0"/>
        <v>578</v>
      </c>
    </row>
    <row r="18" spans="1:10" ht="12.95" customHeight="1">
      <c r="A18" s="157"/>
      <c r="B18" s="79" t="s">
        <v>55</v>
      </c>
      <c r="C18" s="41"/>
      <c r="D18" s="77"/>
      <c r="E18" s="132">
        <v>3113</v>
      </c>
      <c r="F18" s="132">
        <v>2122</v>
      </c>
      <c r="G18" s="36" t="s">
        <v>59</v>
      </c>
      <c r="H18" s="78">
        <v>1209</v>
      </c>
      <c r="I18" s="63">
        <v>159.54</v>
      </c>
      <c r="J18" s="38">
        <f t="shared" si="0"/>
        <v>1368.54</v>
      </c>
    </row>
    <row r="19" spans="1:10" ht="12.95" customHeight="1">
      <c r="A19" s="157"/>
      <c r="B19" s="79" t="s">
        <v>56</v>
      </c>
      <c r="C19" s="41"/>
      <c r="D19" s="77"/>
      <c r="E19" s="132">
        <v>3113</v>
      </c>
      <c r="F19" s="132">
        <v>2122</v>
      </c>
      <c r="G19" s="36" t="s">
        <v>60</v>
      </c>
      <c r="H19" s="78">
        <v>1017</v>
      </c>
      <c r="I19" s="63">
        <v>-218.57</v>
      </c>
      <c r="J19" s="38">
        <f t="shared" si="0"/>
        <v>798.4300000000001</v>
      </c>
    </row>
    <row r="20" spans="1:10" ht="12.95" customHeight="1">
      <c r="A20" s="158"/>
      <c r="B20" s="79" t="s">
        <v>98</v>
      </c>
      <c r="C20" s="41"/>
      <c r="D20" s="77"/>
      <c r="E20" s="132">
        <v>3111</v>
      </c>
      <c r="F20" s="132">
        <v>2122</v>
      </c>
      <c r="G20" s="36" t="s">
        <v>61</v>
      </c>
      <c r="H20" s="78">
        <v>1046</v>
      </c>
      <c r="I20" s="63">
        <v>10.03</v>
      </c>
      <c r="J20" s="38">
        <f t="shared" si="0"/>
        <v>1056.03</v>
      </c>
    </row>
    <row r="21" spans="1:10" ht="12.95" customHeight="1">
      <c r="A21" s="129" t="s">
        <v>39</v>
      </c>
      <c r="B21" s="79" t="s">
        <v>67</v>
      </c>
      <c r="C21" s="41"/>
      <c r="D21" s="36"/>
      <c r="E21" s="132"/>
      <c r="F21" s="132">
        <v>1121</v>
      </c>
      <c r="G21" s="36"/>
      <c r="H21" s="40">
        <v>49550</v>
      </c>
      <c r="I21" s="63">
        <v>783.54</v>
      </c>
      <c r="J21" s="38">
        <f t="shared" si="0"/>
        <v>50333.54</v>
      </c>
    </row>
    <row r="22" spans="1:10" ht="12.75" customHeight="1">
      <c r="A22" s="15"/>
      <c r="B22" s="64"/>
      <c r="C22" s="62"/>
      <c r="D22" s="62"/>
      <c r="E22" s="154" t="s">
        <v>14</v>
      </c>
      <c r="F22" s="154"/>
      <c r="G22" s="154"/>
      <c r="H22" s="61">
        <f>H5+H7+H9+H11+H13+H15+H16+H17+H18+H19+H20+H21</f>
        <v>54026.2</v>
      </c>
      <c r="I22" s="61">
        <f aca="true" t="shared" si="1" ref="I22:J22">I5+I7+I9+I11+I13+I15+I16+I17+I18+I19+I20+I21</f>
        <v>1410.6299999999999</v>
      </c>
      <c r="J22" s="61">
        <f t="shared" si="1"/>
        <v>55436.83</v>
      </c>
    </row>
    <row r="23" spans="1:10" ht="12.75" customHeight="1">
      <c r="A23" s="15"/>
      <c r="B23" s="65" t="s">
        <v>32</v>
      </c>
      <c r="C23" s="62"/>
      <c r="D23" s="62"/>
      <c r="E23" s="155" t="s">
        <v>15</v>
      </c>
      <c r="F23" s="155"/>
      <c r="G23" s="155"/>
      <c r="H23" s="61">
        <f>H6+H8+H10+H12+H14</f>
        <v>545.2</v>
      </c>
      <c r="I23" s="61">
        <f aca="true" t="shared" si="2" ref="I23:J23">I6+I8+I10+I12+I14</f>
        <v>424.30000000000007</v>
      </c>
      <c r="J23" s="61">
        <f t="shared" si="2"/>
        <v>969.5</v>
      </c>
    </row>
    <row r="24" spans="1:10" ht="12.75" customHeight="1">
      <c r="A24" s="15"/>
      <c r="B24" s="66"/>
      <c r="C24" s="62"/>
      <c r="D24" s="62"/>
      <c r="E24" s="155" t="s">
        <v>16</v>
      </c>
      <c r="F24" s="155"/>
      <c r="G24" s="155"/>
      <c r="H24" s="61">
        <v>0</v>
      </c>
      <c r="I24" s="61">
        <v>0</v>
      </c>
      <c r="J24" s="61">
        <v>0</v>
      </c>
    </row>
    <row r="25" spans="1:10" ht="12.75" customHeight="1">
      <c r="A25" s="17"/>
      <c r="B25" s="46"/>
      <c r="C25" s="67"/>
      <c r="D25" s="67"/>
      <c r="E25" s="155" t="s">
        <v>17</v>
      </c>
      <c r="F25" s="155"/>
      <c r="G25" s="155"/>
      <c r="H25" s="42">
        <f>H22-H23-H24</f>
        <v>53481</v>
      </c>
      <c r="I25" s="42">
        <f aca="true" t="shared" si="3" ref="I25:J25">I22-I23-I24</f>
        <v>986.3299999999998</v>
      </c>
      <c r="J25" s="42">
        <f t="shared" si="3"/>
        <v>54467.33</v>
      </c>
    </row>
    <row r="26" spans="1:10" ht="12.75" customHeight="1">
      <c r="A26" s="20" t="s">
        <v>18</v>
      </c>
      <c r="B26" s="46"/>
      <c r="C26" s="67"/>
      <c r="D26" s="67"/>
      <c r="E26" s="68"/>
      <c r="F26" s="46"/>
      <c r="G26" s="46"/>
      <c r="H26" s="69"/>
      <c r="I26" s="69"/>
      <c r="J26" s="70"/>
    </row>
    <row r="27" spans="1:10" ht="12.75" customHeight="1">
      <c r="A27" s="133" t="s">
        <v>13</v>
      </c>
      <c r="B27" s="50" t="s">
        <v>52</v>
      </c>
      <c r="C27" s="82"/>
      <c r="D27" s="80"/>
      <c r="E27" s="36" t="s">
        <v>51</v>
      </c>
      <c r="F27" s="36" t="s">
        <v>49</v>
      </c>
      <c r="G27" s="36" t="s">
        <v>47</v>
      </c>
      <c r="H27" s="38">
        <v>1250</v>
      </c>
      <c r="I27" s="39">
        <v>-30</v>
      </c>
      <c r="J27" s="40">
        <f aca="true" t="shared" si="4" ref="J27:J73">H27+I27</f>
        <v>1220</v>
      </c>
    </row>
    <row r="28" spans="1:10" ht="12.75" customHeight="1">
      <c r="A28" s="134"/>
      <c r="B28" s="89" t="s">
        <v>53</v>
      </c>
      <c r="C28" s="41"/>
      <c r="D28" s="36"/>
      <c r="E28" s="132">
        <v>3412</v>
      </c>
      <c r="F28" s="36" t="s">
        <v>38</v>
      </c>
      <c r="G28" s="77" t="s">
        <v>48</v>
      </c>
      <c r="H28" s="38">
        <v>583</v>
      </c>
      <c r="I28" s="39">
        <v>29</v>
      </c>
      <c r="J28" s="40">
        <f t="shared" si="4"/>
        <v>612</v>
      </c>
    </row>
    <row r="29" spans="1:10" ht="12.75" customHeight="1">
      <c r="A29" s="141"/>
      <c r="B29" s="96" t="s">
        <v>54</v>
      </c>
      <c r="C29" s="73" t="s">
        <v>35</v>
      </c>
      <c r="D29" s="97"/>
      <c r="E29" s="75">
        <v>3412</v>
      </c>
      <c r="F29" s="74" t="s">
        <v>50</v>
      </c>
      <c r="G29" s="74" t="s">
        <v>48</v>
      </c>
      <c r="H29" s="81">
        <v>0</v>
      </c>
      <c r="I29" s="98">
        <v>1</v>
      </c>
      <c r="J29" s="76">
        <f>H29+I29</f>
        <v>1</v>
      </c>
    </row>
    <row r="30" spans="1:10" ht="12.75" customHeight="1">
      <c r="A30" s="133" t="s">
        <v>37</v>
      </c>
      <c r="B30" s="89" t="s">
        <v>62</v>
      </c>
      <c r="C30" s="41"/>
      <c r="D30" s="132"/>
      <c r="E30" s="132">
        <v>3113</v>
      </c>
      <c r="F30" s="132">
        <v>5331</v>
      </c>
      <c r="G30" s="36" t="s">
        <v>58</v>
      </c>
      <c r="H30" s="38">
        <v>7641</v>
      </c>
      <c r="I30" s="39">
        <v>520.98</v>
      </c>
      <c r="J30" s="40">
        <f t="shared" si="4"/>
        <v>8161.98</v>
      </c>
    </row>
    <row r="31" spans="1:10" ht="12.75" customHeight="1">
      <c r="A31" s="134"/>
      <c r="B31" s="89" t="s">
        <v>63</v>
      </c>
      <c r="C31" s="41"/>
      <c r="D31" s="132"/>
      <c r="E31" s="132">
        <v>3113</v>
      </c>
      <c r="F31" s="132">
        <v>5331</v>
      </c>
      <c r="G31" s="36" t="s">
        <v>59</v>
      </c>
      <c r="H31" s="38">
        <v>7158</v>
      </c>
      <c r="I31" s="39">
        <v>505.31</v>
      </c>
      <c r="J31" s="78">
        <f t="shared" si="4"/>
        <v>7663.31</v>
      </c>
    </row>
    <row r="32" spans="1:10" ht="12.75" customHeight="1">
      <c r="A32" s="134"/>
      <c r="B32" s="89" t="s">
        <v>64</v>
      </c>
      <c r="C32" s="41"/>
      <c r="D32" s="132"/>
      <c r="E32" s="132">
        <v>3113</v>
      </c>
      <c r="F32" s="132">
        <v>5331</v>
      </c>
      <c r="G32" s="36" t="s">
        <v>60</v>
      </c>
      <c r="H32" s="38">
        <v>6788</v>
      </c>
      <c r="I32" s="39">
        <v>-92.04</v>
      </c>
      <c r="J32" s="78">
        <f t="shared" si="4"/>
        <v>6695.96</v>
      </c>
    </row>
    <row r="33" spans="1:10" ht="12.75" customHeight="1">
      <c r="A33" s="134"/>
      <c r="B33" s="89" t="s">
        <v>65</v>
      </c>
      <c r="C33" s="41"/>
      <c r="D33" s="132"/>
      <c r="E33" s="132">
        <v>3111</v>
      </c>
      <c r="F33" s="132">
        <v>5331</v>
      </c>
      <c r="G33" s="36" t="s">
        <v>61</v>
      </c>
      <c r="H33" s="38">
        <v>8325.89</v>
      </c>
      <c r="I33" s="39">
        <v>652.08</v>
      </c>
      <c r="J33" s="78">
        <f t="shared" si="4"/>
        <v>8977.97</v>
      </c>
    </row>
    <row r="34" spans="1:10" ht="12.75" customHeight="1">
      <c r="A34" s="134"/>
      <c r="B34" s="89" t="s">
        <v>66</v>
      </c>
      <c r="C34" s="132"/>
      <c r="D34" s="132"/>
      <c r="E34" s="132">
        <v>3113</v>
      </c>
      <c r="F34" s="132">
        <v>5901</v>
      </c>
      <c r="G34" s="36"/>
      <c r="H34" s="38">
        <v>600</v>
      </c>
      <c r="I34" s="39">
        <v>-600</v>
      </c>
      <c r="J34" s="40">
        <f t="shared" si="4"/>
        <v>0</v>
      </c>
    </row>
    <row r="35" spans="1:10" ht="12.75" customHeight="1">
      <c r="A35" s="133" t="s">
        <v>36</v>
      </c>
      <c r="B35" s="50" t="s">
        <v>78</v>
      </c>
      <c r="C35" s="82"/>
      <c r="D35" s="80"/>
      <c r="E35" s="132">
        <v>4379</v>
      </c>
      <c r="F35" s="132">
        <v>5137</v>
      </c>
      <c r="G35" s="36" t="s">
        <v>80</v>
      </c>
      <c r="H35" s="38">
        <v>2</v>
      </c>
      <c r="I35" s="39">
        <v>-2</v>
      </c>
      <c r="J35" s="40">
        <f t="shared" si="4"/>
        <v>0</v>
      </c>
    </row>
    <row r="36" spans="1:10" ht="12.75" customHeight="1">
      <c r="A36" s="134"/>
      <c r="B36" s="50" t="s">
        <v>79</v>
      </c>
      <c r="C36" s="82"/>
      <c r="D36" s="80"/>
      <c r="E36" s="132">
        <v>4379</v>
      </c>
      <c r="F36" s="132">
        <v>5139</v>
      </c>
      <c r="G36" s="36" t="s">
        <v>80</v>
      </c>
      <c r="H36" s="38">
        <v>2</v>
      </c>
      <c r="I36" s="39">
        <v>2</v>
      </c>
      <c r="J36" s="40">
        <f t="shared" si="4"/>
        <v>4</v>
      </c>
    </row>
    <row r="37" spans="1:10" ht="12.75" customHeight="1">
      <c r="A37" s="133" t="s">
        <v>39</v>
      </c>
      <c r="B37" s="50" t="s">
        <v>84</v>
      </c>
      <c r="C37" s="82"/>
      <c r="D37" s="80"/>
      <c r="E37" s="132">
        <v>6112</v>
      </c>
      <c r="F37" s="132">
        <v>5901</v>
      </c>
      <c r="G37" s="36" t="s">
        <v>81</v>
      </c>
      <c r="H37" s="38">
        <v>69.79</v>
      </c>
      <c r="I37" s="39">
        <v>-10</v>
      </c>
      <c r="J37" s="40">
        <f t="shared" si="4"/>
        <v>59.790000000000006</v>
      </c>
    </row>
    <row r="38" spans="1:10" ht="12.75" customHeight="1">
      <c r="A38" s="134"/>
      <c r="B38" s="50" t="s">
        <v>85</v>
      </c>
      <c r="C38" s="82"/>
      <c r="D38" s="80"/>
      <c r="E38" s="132">
        <v>3399</v>
      </c>
      <c r="F38" s="132">
        <v>5213</v>
      </c>
      <c r="G38" s="36" t="s">
        <v>82</v>
      </c>
      <c r="H38" s="38">
        <v>50</v>
      </c>
      <c r="I38" s="39">
        <v>10</v>
      </c>
      <c r="J38" s="40">
        <f t="shared" si="4"/>
        <v>60</v>
      </c>
    </row>
    <row r="39" spans="1:10" ht="12.75" customHeight="1">
      <c r="A39" s="134"/>
      <c r="B39" s="50" t="s">
        <v>103</v>
      </c>
      <c r="C39" s="82"/>
      <c r="D39" s="80"/>
      <c r="E39" s="132">
        <v>3419</v>
      </c>
      <c r="F39" s="132">
        <v>5222</v>
      </c>
      <c r="G39" s="36" t="s">
        <v>83</v>
      </c>
      <c r="H39" s="38">
        <v>135</v>
      </c>
      <c r="I39" s="39">
        <v>-50</v>
      </c>
      <c r="J39" s="40">
        <f t="shared" si="4"/>
        <v>85</v>
      </c>
    </row>
    <row r="40" spans="1:10" ht="12.75" customHeight="1">
      <c r="A40" s="141"/>
      <c r="B40" s="123" t="s">
        <v>86</v>
      </c>
      <c r="C40" s="120" t="s">
        <v>35</v>
      </c>
      <c r="D40" s="97"/>
      <c r="E40" s="75">
        <v>3419</v>
      </c>
      <c r="F40" s="75">
        <v>5169</v>
      </c>
      <c r="G40" s="74"/>
      <c r="H40" s="81">
        <v>0</v>
      </c>
      <c r="I40" s="98">
        <v>50</v>
      </c>
      <c r="J40" s="76">
        <f t="shared" si="4"/>
        <v>50</v>
      </c>
    </row>
    <row r="41" spans="1:10" ht="12.75" customHeight="1">
      <c r="A41" s="133" t="s">
        <v>40</v>
      </c>
      <c r="B41" s="50" t="s">
        <v>87</v>
      </c>
      <c r="C41" s="82"/>
      <c r="D41" s="80"/>
      <c r="E41" s="132">
        <v>2219</v>
      </c>
      <c r="F41" s="132">
        <v>5171</v>
      </c>
      <c r="G41" s="36" t="s">
        <v>88</v>
      </c>
      <c r="H41" s="38">
        <v>2617</v>
      </c>
      <c r="I41" s="39">
        <v>-441.4</v>
      </c>
      <c r="J41" s="40">
        <f t="shared" si="4"/>
        <v>2175.6</v>
      </c>
    </row>
    <row r="42" spans="1:10" ht="12.75" customHeight="1">
      <c r="A42" s="134"/>
      <c r="B42" s="50" t="s">
        <v>90</v>
      </c>
      <c r="C42" s="82"/>
      <c r="D42" s="80"/>
      <c r="E42" s="132">
        <v>4350</v>
      </c>
      <c r="F42" s="132">
        <v>5171</v>
      </c>
      <c r="G42" s="36" t="s">
        <v>91</v>
      </c>
      <c r="H42" s="38">
        <v>1497</v>
      </c>
      <c r="I42" s="39">
        <v>-412.7</v>
      </c>
      <c r="J42" s="40">
        <f t="shared" si="4"/>
        <v>1084.3</v>
      </c>
    </row>
    <row r="43" spans="1:10" ht="12.75" customHeight="1">
      <c r="A43" s="133" t="s">
        <v>41</v>
      </c>
      <c r="B43" s="119" t="s">
        <v>104</v>
      </c>
      <c r="C43" s="82"/>
      <c r="D43" s="80"/>
      <c r="E43" s="132">
        <v>5212</v>
      </c>
      <c r="F43" s="132">
        <v>5169</v>
      </c>
      <c r="G43" s="132"/>
      <c r="H43" s="38">
        <v>338</v>
      </c>
      <c r="I43" s="39">
        <v>-159</v>
      </c>
      <c r="J43" s="40">
        <f t="shared" si="4"/>
        <v>179</v>
      </c>
    </row>
    <row r="44" spans="1:10" ht="12.75" customHeight="1">
      <c r="A44" s="134"/>
      <c r="B44" s="119" t="s">
        <v>105</v>
      </c>
      <c r="C44" s="82"/>
      <c r="D44" s="80"/>
      <c r="E44" s="132">
        <v>5212</v>
      </c>
      <c r="F44" s="132">
        <v>5131</v>
      </c>
      <c r="G44" s="132"/>
      <c r="H44" s="38">
        <v>7</v>
      </c>
      <c r="I44" s="39">
        <v>-7</v>
      </c>
      <c r="J44" s="40">
        <f t="shared" si="4"/>
        <v>0</v>
      </c>
    </row>
    <row r="45" spans="1:10" ht="12.75" customHeight="1">
      <c r="A45" s="134"/>
      <c r="B45" s="119" t="s">
        <v>106</v>
      </c>
      <c r="C45" s="82"/>
      <c r="D45" s="80"/>
      <c r="E45" s="132">
        <v>5212</v>
      </c>
      <c r="F45" s="132">
        <v>5137</v>
      </c>
      <c r="G45" s="132"/>
      <c r="H45" s="38">
        <v>100</v>
      </c>
      <c r="I45" s="39">
        <v>-85</v>
      </c>
      <c r="J45" s="40">
        <f t="shared" si="4"/>
        <v>15</v>
      </c>
    </row>
    <row r="46" spans="1:10" ht="12.75" customHeight="1">
      <c r="A46" s="134"/>
      <c r="B46" s="119" t="s">
        <v>107</v>
      </c>
      <c r="C46" s="82"/>
      <c r="D46" s="80"/>
      <c r="E46" s="132">
        <v>5279</v>
      </c>
      <c r="F46" s="132">
        <v>5169</v>
      </c>
      <c r="G46" s="132"/>
      <c r="H46" s="38">
        <v>98.85</v>
      </c>
      <c r="I46" s="39">
        <v>-20</v>
      </c>
      <c r="J46" s="40">
        <f t="shared" si="4"/>
        <v>78.85</v>
      </c>
    </row>
    <row r="47" spans="1:10" ht="12.75" customHeight="1">
      <c r="A47" s="134"/>
      <c r="B47" s="89" t="s">
        <v>108</v>
      </c>
      <c r="C47" s="82"/>
      <c r="D47" s="80"/>
      <c r="E47" s="132">
        <v>5512</v>
      </c>
      <c r="F47" s="132">
        <v>5167</v>
      </c>
      <c r="G47" s="132" t="s">
        <v>99</v>
      </c>
      <c r="H47" s="38">
        <v>15</v>
      </c>
      <c r="I47" s="39">
        <v>-5</v>
      </c>
      <c r="J47" s="40">
        <f t="shared" si="4"/>
        <v>10</v>
      </c>
    </row>
    <row r="48" spans="1:10" ht="12.75" customHeight="1">
      <c r="A48" s="134"/>
      <c r="B48" s="89" t="s">
        <v>109</v>
      </c>
      <c r="C48" s="82"/>
      <c r="D48" s="80"/>
      <c r="E48" s="132">
        <v>5512</v>
      </c>
      <c r="F48" s="132">
        <v>5173</v>
      </c>
      <c r="G48" s="132" t="s">
        <v>99</v>
      </c>
      <c r="H48" s="38">
        <v>5</v>
      </c>
      <c r="I48" s="39">
        <v>-5</v>
      </c>
      <c r="J48" s="40">
        <f t="shared" si="4"/>
        <v>0</v>
      </c>
    </row>
    <row r="49" spans="1:10" ht="12.75" customHeight="1">
      <c r="A49" s="134"/>
      <c r="B49" s="89" t="s">
        <v>110</v>
      </c>
      <c r="C49" s="82"/>
      <c r="D49" s="80"/>
      <c r="E49" s="132">
        <v>5512</v>
      </c>
      <c r="F49" s="132">
        <v>5131</v>
      </c>
      <c r="G49" s="132" t="s">
        <v>100</v>
      </c>
      <c r="H49" s="38">
        <v>5</v>
      </c>
      <c r="I49" s="39">
        <v>-2</v>
      </c>
      <c r="J49" s="40">
        <f t="shared" si="4"/>
        <v>3</v>
      </c>
    </row>
    <row r="50" spans="1:10" ht="12.75" customHeight="1">
      <c r="A50" s="134"/>
      <c r="B50" s="89" t="s">
        <v>111</v>
      </c>
      <c r="C50" s="82"/>
      <c r="D50" s="80"/>
      <c r="E50" s="132">
        <v>5512</v>
      </c>
      <c r="F50" s="132">
        <v>5134</v>
      </c>
      <c r="G50" s="132" t="s">
        <v>100</v>
      </c>
      <c r="H50" s="38">
        <v>8</v>
      </c>
      <c r="I50" s="39">
        <v>-5</v>
      </c>
      <c r="J50" s="40">
        <f t="shared" si="4"/>
        <v>3</v>
      </c>
    </row>
    <row r="51" spans="1:10" ht="12.75" customHeight="1">
      <c r="A51" s="134"/>
      <c r="B51" s="89" t="s">
        <v>112</v>
      </c>
      <c r="C51" s="82"/>
      <c r="D51" s="80"/>
      <c r="E51" s="132">
        <v>5512</v>
      </c>
      <c r="F51" s="132">
        <v>5164</v>
      </c>
      <c r="G51" s="132" t="s">
        <v>100</v>
      </c>
      <c r="H51" s="38">
        <v>15</v>
      </c>
      <c r="I51" s="39">
        <v>-15</v>
      </c>
      <c r="J51" s="40">
        <f t="shared" si="4"/>
        <v>0</v>
      </c>
    </row>
    <row r="52" spans="1:10" ht="12.75" customHeight="1">
      <c r="A52" s="134"/>
      <c r="B52" s="89" t="s">
        <v>113</v>
      </c>
      <c r="C52" s="82"/>
      <c r="D52" s="80"/>
      <c r="E52" s="132">
        <v>5512</v>
      </c>
      <c r="F52" s="132">
        <v>5173</v>
      </c>
      <c r="G52" s="132" t="s">
        <v>100</v>
      </c>
      <c r="H52" s="38">
        <v>10</v>
      </c>
      <c r="I52" s="39">
        <v>-10</v>
      </c>
      <c r="J52" s="40">
        <f t="shared" si="4"/>
        <v>0</v>
      </c>
    </row>
    <row r="53" spans="1:10" ht="12.75" customHeight="1">
      <c r="A53" s="134"/>
      <c r="B53" s="89" t="s">
        <v>114</v>
      </c>
      <c r="C53" s="82"/>
      <c r="D53" s="80"/>
      <c r="E53" s="132">
        <v>5512</v>
      </c>
      <c r="F53" s="132">
        <v>5019</v>
      </c>
      <c r="G53" s="132" t="s">
        <v>99</v>
      </c>
      <c r="H53" s="38">
        <v>36</v>
      </c>
      <c r="I53" s="63">
        <v>20</v>
      </c>
      <c r="J53" s="40">
        <f t="shared" si="4"/>
        <v>56</v>
      </c>
    </row>
    <row r="54" spans="1:10" ht="12.75" customHeight="1">
      <c r="A54" s="134"/>
      <c r="B54" s="89" t="s">
        <v>115</v>
      </c>
      <c r="C54" s="82"/>
      <c r="D54" s="80"/>
      <c r="E54" s="132">
        <v>5512</v>
      </c>
      <c r="F54" s="132">
        <v>5039</v>
      </c>
      <c r="G54" s="132" t="s">
        <v>99</v>
      </c>
      <c r="H54" s="38">
        <v>14</v>
      </c>
      <c r="I54" s="63">
        <v>5</v>
      </c>
      <c r="J54" s="40">
        <f t="shared" si="4"/>
        <v>19</v>
      </c>
    </row>
    <row r="55" spans="1:10" ht="12.75" customHeight="1">
      <c r="A55" s="134"/>
      <c r="B55" s="89" t="s">
        <v>116</v>
      </c>
      <c r="C55" s="82"/>
      <c r="D55" s="80"/>
      <c r="E55" s="132">
        <v>5512</v>
      </c>
      <c r="F55" s="132">
        <v>5131</v>
      </c>
      <c r="G55" s="132" t="s">
        <v>99</v>
      </c>
      <c r="H55" s="38">
        <v>1.16</v>
      </c>
      <c r="I55" s="63">
        <v>7</v>
      </c>
      <c r="J55" s="40">
        <f t="shared" si="4"/>
        <v>8.16</v>
      </c>
    </row>
    <row r="56" spans="1:10" ht="12.75" customHeight="1">
      <c r="A56" s="134"/>
      <c r="B56" s="89" t="s">
        <v>117</v>
      </c>
      <c r="C56" s="82"/>
      <c r="D56" s="80"/>
      <c r="E56" s="132">
        <v>5512</v>
      </c>
      <c r="F56" s="132">
        <v>5132</v>
      </c>
      <c r="G56" s="132" t="s">
        <v>99</v>
      </c>
      <c r="H56" s="38">
        <v>43.84</v>
      </c>
      <c r="I56" s="63">
        <v>40</v>
      </c>
      <c r="J56" s="40">
        <f t="shared" si="4"/>
        <v>83.84</v>
      </c>
    </row>
    <row r="57" spans="1:10" ht="12.75" customHeight="1">
      <c r="A57" s="134"/>
      <c r="B57" s="89" t="s">
        <v>118</v>
      </c>
      <c r="C57" s="82"/>
      <c r="D57" s="80"/>
      <c r="E57" s="132">
        <v>5512</v>
      </c>
      <c r="F57" s="132">
        <v>5162</v>
      </c>
      <c r="G57" s="132" t="s">
        <v>99</v>
      </c>
      <c r="H57" s="38">
        <v>12</v>
      </c>
      <c r="I57" s="63">
        <v>3</v>
      </c>
      <c r="J57" s="40">
        <f t="shared" si="4"/>
        <v>15</v>
      </c>
    </row>
    <row r="58" spans="1:10" ht="12.75" customHeight="1">
      <c r="A58" s="134"/>
      <c r="B58" s="96" t="s">
        <v>119</v>
      </c>
      <c r="C58" s="120" t="s">
        <v>35</v>
      </c>
      <c r="D58" s="97"/>
      <c r="E58" s="75">
        <v>5512</v>
      </c>
      <c r="F58" s="75">
        <v>5168</v>
      </c>
      <c r="G58" s="75" t="s">
        <v>99</v>
      </c>
      <c r="H58" s="81">
        <v>0</v>
      </c>
      <c r="I58" s="94">
        <v>2</v>
      </c>
      <c r="J58" s="76">
        <f t="shared" si="4"/>
        <v>2</v>
      </c>
    </row>
    <row r="59" spans="1:10" ht="12.75" customHeight="1">
      <c r="A59" s="134"/>
      <c r="B59" s="89" t="s">
        <v>120</v>
      </c>
      <c r="C59" s="82"/>
      <c r="D59" s="80"/>
      <c r="E59" s="132">
        <v>5512</v>
      </c>
      <c r="F59" s="132">
        <v>5171</v>
      </c>
      <c r="G59" s="132" t="s">
        <v>99</v>
      </c>
      <c r="H59" s="38">
        <v>90</v>
      </c>
      <c r="I59" s="63">
        <v>25</v>
      </c>
      <c r="J59" s="40">
        <f t="shared" si="4"/>
        <v>115</v>
      </c>
    </row>
    <row r="60" spans="1:10" ht="12.75" customHeight="1">
      <c r="A60" s="134"/>
      <c r="B60" s="89" t="s">
        <v>121</v>
      </c>
      <c r="C60" s="82"/>
      <c r="D60" s="80"/>
      <c r="E60" s="132">
        <v>5512</v>
      </c>
      <c r="F60" s="132">
        <v>5019</v>
      </c>
      <c r="G60" s="132" t="s">
        <v>100</v>
      </c>
      <c r="H60" s="38">
        <v>15</v>
      </c>
      <c r="I60" s="63">
        <v>10</v>
      </c>
      <c r="J60" s="40">
        <f t="shared" si="4"/>
        <v>25</v>
      </c>
    </row>
    <row r="61" spans="1:10" ht="12.75" customHeight="1">
      <c r="A61" s="134"/>
      <c r="B61" s="89" t="s">
        <v>122</v>
      </c>
      <c r="C61" s="82"/>
      <c r="D61" s="80"/>
      <c r="E61" s="132">
        <v>5512</v>
      </c>
      <c r="F61" s="132">
        <v>5132</v>
      </c>
      <c r="G61" s="132" t="s">
        <v>100</v>
      </c>
      <c r="H61" s="38">
        <v>30</v>
      </c>
      <c r="I61" s="63">
        <v>10</v>
      </c>
      <c r="J61" s="40">
        <f t="shared" si="4"/>
        <v>40</v>
      </c>
    </row>
    <row r="62" spans="1:10" ht="12.75" customHeight="1">
      <c r="A62" s="134"/>
      <c r="B62" s="89" t="s">
        <v>123</v>
      </c>
      <c r="C62" s="82"/>
      <c r="D62" s="80"/>
      <c r="E62" s="132">
        <v>5512</v>
      </c>
      <c r="F62" s="132">
        <v>5137</v>
      </c>
      <c r="G62" s="132" t="s">
        <v>100</v>
      </c>
      <c r="H62" s="38">
        <v>50</v>
      </c>
      <c r="I62" s="63">
        <v>70</v>
      </c>
      <c r="J62" s="40">
        <f t="shared" si="4"/>
        <v>120</v>
      </c>
    </row>
    <row r="63" spans="1:10" ht="12.75" customHeight="1">
      <c r="A63" s="134"/>
      <c r="B63" s="89" t="s">
        <v>124</v>
      </c>
      <c r="C63" s="82"/>
      <c r="D63" s="80"/>
      <c r="E63" s="132">
        <v>5512</v>
      </c>
      <c r="F63" s="132">
        <v>5156</v>
      </c>
      <c r="G63" s="132" t="s">
        <v>100</v>
      </c>
      <c r="H63" s="38">
        <v>35</v>
      </c>
      <c r="I63" s="63">
        <v>10</v>
      </c>
      <c r="J63" s="40">
        <f t="shared" si="4"/>
        <v>45</v>
      </c>
    </row>
    <row r="64" spans="1:10" ht="12.75" customHeight="1">
      <c r="A64" s="134"/>
      <c r="B64" s="89" t="s">
        <v>125</v>
      </c>
      <c r="C64" s="82"/>
      <c r="D64" s="80"/>
      <c r="E64" s="132">
        <v>5512</v>
      </c>
      <c r="F64" s="132">
        <v>5171</v>
      </c>
      <c r="G64" s="132" t="s">
        <v>100</v>
      </c>
      <c r="H64" s="38">
        <v>50</v>
      </c>
      <c r="I64" s="63">
        <v>20</v>
      </c>
      <c r="J64" s="40">
        <f t="shared" si="4"/>
        <v>70</v>
      </c>
    </row>
    <row r="65" spans="1:10" ht="12.75" customHeight="1">
      <c r="A65" s="134"/>
      <c r="B65" s="89" t="s">
        <v>126</v>
      </c>
      <c r="C65" s="82"/>
      <c r="D65" s="80"/>
      <c r="E65" s="132">
        <v>5512</v>
      </c>
      <c r="F65" s="132">
        <v>5139</v>
      </c>
      <c r="G65" s="132" t="s">
        <v>100</v>
      </c>
      <c r="H65" s="38">
        <v>5</v>
      </c>
      <c r="I65" s="63">
        <v>10</v>
      </c>
      <c r="J65" s="40">
        <f t="shared" si="4"/>
        <v>15</v>
      </c>
    </row>
    <row r="66" spans="1:10" ht="12.75" customHeight="1">
      <c r="A66" s="134"/>
      <c r="B66" s="96" t="s">
        <v>127</v>
      </c>
      <c r="C66" s="120" t="s">
        <v>35</v>
      </c>
      <c r="D66" s="97"/>
      <c r="E66" s="75">
        <v>5512</v>
      </c>
      <c r="F66" s="75">
        <v>5168</v>
      </c>
      <c r="G66" s="75" t="s">
        <v>100</v>
      </c>
      <c r="H66" s="81">
        <v>0</v>
      </c>
      <c r="I66" s="94">
        <v>2</v>
      </c>
      <c r="J66" s="76">
        <f t="shared" si="4"/>
        <v>2</v>
      </c>
    </row>
    <row r="67" spans="1:10" ht="12.75" customHeight="1">
      <c r="A67" s="141"/>
      <c r="B67" s="89" t="s">
        <v>128</v>
      </c>
      <c r="C67" s="118"/>
      <c r="D67" s="118"/>
      <c r="E67" s="132">
        <v>6171</v>
      </c>
      <c r="F67" s="132">
        <v>5169</v>
      </c>
      <c r="G67" s="132" t="s">
        <v>101</v>
      </c>
      <c r="H67" s="38">
        <v>90</v>
      </c>
      <c r="I67" s="63">
        <v>25</v>
      </c>
      <c r="J67" s="40">
        <f t="shared" si="4"/>
        <v>115</v>
      </c>
    </row>
    <row r="68" spans="1:10" ht="12.75" customHeight="1">
      <c r="A68" s="159" t="s">
        <v>150</v>
      </c>
      <c r="B68" s="50" t="s">
        <v>135</v>
      </c>
      <c r="C68" s="82"/>
      <c r="D68" s="80"/>
      <c r="E68" s="36" t="s">
        <v>132</v>
      </c>
      <c r="F68" s="36" t="s">
        <v>133</v>
      </c>
      <c r="G68" s="36" t="s">
        <v>131</v>
      </c>
      <c r="H68" s="38">
        <v>20</v>
      </c>
      <c r="I68" s="39">
        <v>-1</v>
      </c>
      <c r="J68" s="40">
        <f t="shared" si="4"/>
        <v>19</v>
      </c>
    </row>
    <row r="69" spans="1:10" ht="12.75" customHeight="1">
      <c r="A69" s="159"/>
      <c r="B69" s="50" t="s">
        <v>136</v>
      </c>
      <c r="C69" s="41"/>
      <c r="D69" s="36"/>
      <c r="E69" s="36">
        <v>3419</v>
      </c>
      <c r="F69" s="36" t="s">
        <v>134</v>
      </c>
      <c r="G69" s="36" t="s">
        <v>131</v>
      </c>
      <c r="H69" s="38">
        <v>107.11</v>
      </c>
      <c r="I69" s="39">
        <v>1</v>
      </c>
      <c r="J69" s="40">
        <f t="shared" si="4"/>
        <v>108.11</v>
      </c>
    </row>
    <row r="70" spans="1:10" ht="12.75" customHeight="1">
      <c r="A70" s="159"/>
      <c r="B70" s="50" t="s">
        <v>138</v>
      </c>
      <c r="C70" s="41"/>
      <c r="D70" s="132"/>
      <c r="E70" s="36">
        <v>6112</v>
      </c>
      <c r="F70" s="36">
        <v>5901</v>
      </c>
      <c r="G70" s="36" t="s">
        <v>81</v>
      </c>
      <c r="H70" s="38">
        <v>59.79</v>
      </c>
      <c r="I70" s="39">
        <v>-10</v>
      </c>
      <c r="J70" s="40">
        <f t="shared" si="4"/>
        <v>49.79</v>
      </c>
    </row>
    <row r="71" spans="1:10" ht="12.75" customHeight="1">
      <c r="A71" s="159"/>
      <c r="B71" s="50" t="s">
        <v>139</v>
      </c>
      <c r="C71" s="41"/>
      <c r="D71" s="132"/>
      <c r="E71" s="36">
        <v>3315</v>
      </c>
      <c r="F71" s="36">
        <v>5222</v>
      </c>
      <c r="G71" s="36" t="s">
        <v>137</v>
      </c>
      <c r="H71" s="38">
        <v>44.1</v>
      </c>
      <c r="I71" s="39">
        <v>10</v>
      </c>
      <c r="J71" s="40">
        <f t="shared" si="4"/>
        <v>54.1</v>
      </c>
    </row>
    <row r="72" spans="1:10" ht="12.75" customHeight="1">
      <c r="A72" s="159"/>
      <c r="B72" s="50" t="s">
        <v>140</v>
      </c>
      <c r="C72" s="118"/>
      <c r="D72" s="118"/>
      <c r="E72" s="36">
        <v>2141</v>
      </c>
      <c r="F72" s="36">
        <v>5175</v>
      </c>
      <c r="G72" s="36"/>
      <c r="H72" s="38">
        <v>30</v>
      </c>
      <c r="I72" s="39">
        <v>-7</v>
      </c>
      <c r="J72" s="124">
        <f t="shared" si="4"/>
        <v>23</v>
      </c>
    </row>
    <row r="73" spans="1:10" ht="12.75" customHeight="1">
      <c r="A73" s="159"/>
      <c r="B73" s="50" t="s">
        <v>141</v>
      </c>
      <c r="C73" s="118"/>
      <c r="D73" s="118"/>
      <c r="E73" s="36">
        <v>2141</v>
      </c>
      <c r="F73" s="36">
        <v>5164</v>
      </c>
      <c r="G73" s="36"/>
      <c r="H73" s="38">
        <v>2</v>
      </c>
      <c r="I73" s="39">
        <v>7</v>
      </c>
      <c r="J73" s="124">
        <f t="shared" si="4"/>
        <v>9</v>
      </c>
    </row>
    <row r="74" spans="1:10" ht="12.75" customHeight="1">
      <c r="A74" s="159" t="s">
        <v>151</v>
      </c>
      <c r="B74" s="50" t="s">
        <v>142</v>
      </c>
      <c r="C74" s="82"/>
      <c r="D74" s="80"/>
      <c r="E74" s="4">
        <v>5311</v>
      </c>
      <c r="F74" s="4">
        <v>5169</v>
      </c>
      <c r="G74" s="125" t="s">
        <v>92</v>
      </c>
      <c r="H74" s="6">
        <v>577</v>
      </c>
      <c r="I74" s="5">
        <v>-32</v>
      </c>
      <c r="J74" s="124">
        <f>H74+I74</f>
        <v>545</v>
      </c>
    </row>
    <row r="75" spans="1:10" ht="12.75" customHeight="1">
      <c r="A75" s="159"/>
      <c r="B75" s="50" t="s">
        <v>146</v>
      </c>
      <c r="C75" s="82"/>
      <c r="D75" s="80"/>
      <c r="E75" s="4">
        <v>5311</v>
      </c>
      <c r="F75" s="4">
        <v>5137</v>
      </c>
      <c r="G75" s="125" t="s">
        <v>92</v>
      </c>
      <c r="H75" s="6">
        <v>69</v>
      </c>
      <c r="I75" s="5">
        <v>31</v>
      </c>
      <c r="J75" s="124">
        <f aca="true" t="shared" si="5" ref="J75:J80">H75+I75</f>
        <v>100</v>
      </c>
    </row>
    <row r="76" spans="1:10" ht="12.75" customHeight="1">
      <c r="A76" s="159"/>
      <c r="B76" s="50" t="s">
        <v>143</v>
      </c>
      <c r="C76" s="82"/>
      <c r="D76" s="80"/>
      <c r="E76" s="4">
        <v>5311</v>
      </c>
      <c r="F76" s="4">
        <v>5173</v>
      </c>
      <c r="G76" s="125" t="s">
        <v>92</v>
      </c>
      <c r="H76" s="6">
        <v>30</v>
      </c>
      <c r="I76" s="5">
        <v>1</v>
      </c>
      <c r="J76" s="124">
        <f t="shared" si="5"/>
        <v>31</v>
      </c>
    </row>
    <row r="77" spans="1:10" ht="12.75" customHeight="1">
      <c r="A77" s="159"/>
      <c r="B77" s="50" t="s">
        <v>144</v>
      </c>
      <c r="C77" s="82"/>
      <c r="D77" s="80"/>
      <c r="E77" s="4">
        <v>5311</v>
      </c>
      <c r="F77" s="4">
        <v>5011</v>
      </c>
      <c r="G77" s="125" t="s">
        <v>92</v>
      </c>
      <c r="H77" s="6">
        <v>11100</v>
      </c>
      <c r="I77" s="5">
        <v>-16</v>
      </c>
      <c r="J77" s="124">
        <f t="shared" si="5"/>
        <v>11084</v>
      </c>
    </row>
    <row r="78" spans="1:10" ht="12.75" customHeight="1">
      <c r="A78" s="159"/>
      <c r="B78" s="50" t="s">
        <v>145</v>
      </c>
      <c r="C78" s="82"/>
      <c r="D78" s="80"/>
      <c r="E78" s="4">
        <v>5311</v>
      </c>
      <c r="F78" s="4">
        <v>5424</v>
      </c>
      <c r="G78" s="125" t="s">
        <v>92</v>
      </c>
      <c r="H78" s="6">
        <v>129</v>
      </c>
      <c r="I78" s="5">
        <v>16</v>
      </c>
      <c r="J78" s="124">
        <f t="shared" si="5"/>
        <v>145</v>
      </c>
    </row>
    <row r="79" spans="1:10" ht="12.75" customHeight="1">
      <c r="A79" s="159" t="s">
        <v>152</v>
      </c>
      <c r="B79" s="89" t="s">
        <v>148</v>
      </c>
      <c r="C79" s="82"/>
      <c r="D79" s="80"/>
      <c r="E79" s="4">
        <v>2223</v>
      </c>
      <c r="F79" s="4">
        <v>5171</v>
      </c>
      <c r="G79" s="125" t="s">
        <v>147</v>
      </c>
      <c r="H79" s="6">
        <v>20</v>
      </c>
      <c r="I79" s="5">
        <v>-8</v>
      </c>
      <c r="J79" s="124">
        <f t="shared" si="5"/>
        <v>12</v>
      </c>
    </row>
    <row r="80" spans="1:10" ht="12.75" customHeight="1">
      <c r="A80" s="159"/>
      <c r="B80" s="89" t="s">
        <v>149</v>
      </c>
      <c r="C80" s="82"/>
      <c r="D80" s="80"/>
      <c r="E80" s="4">
        <v>2223</v>
      </c>
      <c r="F80" s="4">
        <v>5168</v>
      </c>
      <c r="G80" s="125" t="s">
        <v>147</v>
      </c>
      <c r="H80" s="6">
        <v>3</v>
      </c>
      <c r="I80" s="5">
        <v>8</v>
      </c>
      <c r="J80" s="124">
        <f t="shared" si="5"/>
        <v>11</v>
      </c>
    </row>
    <row r="81" spans="1:10" ht="12.75" customHeight="1">
      <c r="A81" s="17"/>
      <c r="B81" s="46"/>
      <c r="C81" s="67"/>
      <c r="D81" s="67"/>
      <c r="E81" s="138" t="s">
        <v>19</v>
      </c>
      <c r="F81" s="139"/>
      <c r="G81" s="140"/>
      <c r="H81" s="42">
        <f>SUM(H27:H80)</f>
        <v>49983.53</v>
      </c>
      <c r="I81" s="42">
        <f aca="true" t="shared" si="6" ref="I81:J81">SUM(I27:I80)</f>
        <v>78.22999999999996</v>
      </c>
      <c r="J81" s="42">
        <f t="shared" si="6"/>
        <v>50061.76</v>
      </c>
    </row>
    <row r="82" spans="1:10" ht="12.75" customHeight="1">
      <c r="A82" s="22" t="s">
        <v>20</v>
      </c>
      <c r="B82" s="46"/>
      <c r="C82" s="67"/>
      <c r="D82" s="67"/>
      <c r="E82" s="68"/>
      <c r="F82" s="46"/>
      <c r="G82" s="46"/>
      <c r="H82" s="69"/>
      <c r="I82" s="69"/>
      <c r="J82" s="71"/>
    </row>
    <row r="83" spans="1:10" ht="12.75" customHeight="1">
      <c r="A83" s="133" t="s">
        <v>13</v>
      </c>
      <c r="B83" s="84" t="s">
        <v>94</v>
      </c>
      <c r="C83" s="132"/>
      <c r="D83" s="132"/>
      <c r="E83" s="85" t="s">
        <v>93</v>
      </c>
      <c r="F83" s="86">
        <v>6122</v>
      </c>
      <c r="G83" s="85" t="s">
        <v>92</v>
      </c>
      <c r="H83" s="38">
        <v>845</v>
      </c>
      <c r="I83" s="39">
        <v>433</v>
      </c>
      <c r="J83" s="38">
        <f aca="true" t="shared" si="7" ref="J83">H83+I83</f>
        <v>1278</v>
      </c>
    </row>
    <row r="84" spans="1:10" ht="12.75" customHeight="1">
      <c r="A84" s="134"/>
      <c r="B84" s="84" t="s">
        <v>95</v>
      </c>
      <c r="C84" s="132"/>
      <c r="D84" s="132"/>
      <c r="E84" s="87">
        <v>4350</v>
      </c>
      <c r="F84" s="87">
        <v>6121</v>
      </c>
      <c r="G84" s="88" t="s">
        <v>89</v>
      </c>
      <c r="H84" s="38">
        <v>250</v>
      </c>
      <c r="I84" s="39">
        <v>421.1</v>
      </c>
      <c r="J84" s="38">
        <f>H84+I84</f>
        <v>671.1</v>
      </c>
    </row>
    <row r="85" spans="1:10" ht="12.75" customHeight="1">
      <c r="A85" s="132" t="s">
        <v>37</v>
      </c>
      <c r="B85" s="96" t="s">
        <v>129</v>
      </c>
      <c r="C85" s="115" t="s">
        <v>35</v>
      </c>
      <c r="D85" s="115"/>
      <c r="E85" s="116">
        <v>5512</v>
      </c>
      <c r="F85" s="116">
        <v>6122</v>
      </c>
      <c r="G85" s="117" t="s">
        <v>100</v>
      </c>
      <c r="H85" s="81">
        <v>0</v>
      </c>
      <c r="I85" s="98">
        <v>54</v>
      </c>
      <c r="J85" s="81">
        <v>54</v>
      </c>
    </row>
    <row r="86" spans="1:10" ht="12.75" customHeight="1">
      <c r="A86" s="19"/>
      <c r="B86" s="46"/>
      <c r="C86" s="67"/>
      <c r="D86" s="67"/>
      <c r="E86" s="142" t="s">
        <v>21</v>
      </c>
      <c r="F86" s="142"/>
      <c r="G86" s="142"/>
      <c r="H86" s="72">
        <f>SUM(H83:H85)</f>
        <v>1095</v>
      </c>
      <c r="I86" s="72">
        <f aca="true" t="shared" si="8" ref="I86:J86">SUM(I83:I85)</f>
        <v>908.1</v>
      </c>
      <c r="J86" s="72">
        <f t="shared" si="8"/>
        <v>2003.1</v>
      </c>
    </row>
    <row r="87" spans="1:10" ht="12.75" customHeight="1">
      <c r="A87" s="16" t="s">
        <v>30</v>
      </c>
      <c r="B87" s="18"/>
      <c r="C87" s="19"/>
      <c r="D87" s="19"/>
      <c r="E87" s="23"/>
      <c r="F87" s="23"/>
      <c r="G87" s="23"/>
      <c r="H87" s="24"/>
      <c r="I87" s="25"/>
      <c r="J87" s="24"/>
    </row>
    <row r="88" spans="1:10" ht="12.75" customHeight="1">
      <c r="A88" s="132" t="s">
        <v>13</v>
      </c>
      <c r="B88" s="34"/>
      <c r="C88" s="4"/>
      <c r="D88" s="4"/>
      <c r="E88" s="9"/>
      <c r="F88" s="9"/>
      <c r="G88" s="9"/>
      <c r="H88" s="6">
        <v>0</v>
      </c>
      <c r="I88" s="5">
        <v>0</v>
      </c>
      <c r="J88" s="6">
        <f>H88+I88</f>
        <v>0</v>
      </c>
    </row>
    <row r="89" spans="1:10" ht="12.75" customHeight="1">
      <c r="A89" s="19"/>
      <c r="B89" s="18"/>
      <c r="C89" s="19"/>
      <c r="D89" s="19"/>
      <c r="E89" s="143" t="s">
        <v>31</v>
      </c>
      <c r="F89" s="144"/>
      <c r="G89" s="145"/>
      <c r="H89" s="26">
        <v>0</v>
      </c>
      <c r="I89" s="5">
        <f>SUM(I88:I88)</f>
        <v>0</v>
      </c>
      <c r="J89" s="27">
        <v>0</v>
      </c>
    </row>
    <row r="90" spans="1:10" ht="8.25" customHeight="1">
      <c r="A90" s="19"/>
      <c r="B90" s="18"/>
      <c r="C90" s="19"/>
      <c r="D90" s="19"/>
      <c r="E90" s="21"/>
      <c r="F90" s="21"/>
      <c r="G90" s="28"/>
      <c r="H90" s="26"/>
      <c r="I90" s="29"/>
      <c r="J90" s="24"/>
    </row>
    <row r="91" spans="1:10" ht="12.75" customHeight="1">
      <c r="A91" s="7"/>
      <c r="B91" s="56" t="s">
        <v>29</v>
      </c>
      <c r="C91" s="19"/>
      <c r="D91" s="19"/>
      <c r="E91" s="146" t="s">
        <v>14</v>
      </c>
      <c r="F91" s="147"/>
      <c r="G91" s="147"/>
      <c r="H91" s="148"/>
      <c r="I91" s="8">
        <f>I22</f>
        <v>1410.6299999999999</v>
      </c>
      <c r="J91" s="30"/>
    </row>
    <row r="92" spans="1:10" ht="12.75" customHeight="1">
      <c r="A92" s="7"/>
      <c r="B92" s="21"/>
      <c r="C92" s="19"/>
      <c r="D92" s="19"/>
      <c r="E92" s="146" t="s">
        <v>22</v>
      </c>
      <c r="F92" s="147"/>
      <c r="G92" s="147"/>
      <c r="H92" s="148"/>
      <c r="I92" s="8">
        <f>I81+I23</f>
        <v>502.53000000000003</v>
      </c>
      <c r="J92" s="17"/>
    </row>
    <row r="93" spans="1:10" ht="12.75" customHeight="1">
      <c r="A93" s="7"/>
      <c r="B93" s="21"/>
      <c r="C93" s="19"/>
      <c r="D93" s="19"/>
      <c r="E93" s="146" t="s">
        <v>23</v>
      </c>
      <c r="F93" s="147"/>
      <c r="G93" s="147"/>
      <c r="H93" s="148"/>
      <c r="I93" s="8">
        <f>I86+I24</f>
        <v>908.1</v>
      </c>
      <c r="J93" s="31"/>
    </row>
    <row r="94" spans="1:10" ht="12.95" customHeight="1">
      <c r="A94" s="7"/>
      <c r="B94" s="21"/>
      <c r="C94" s="19"/>
      <c r="D94" s="19"/>
      <c r="E94" s="146" t="s">
        <v>24</v>
      </c>
      <c r="F94" s="147"/>
      <c r="G94" s="147"/>
      <c r="H94" s="148"/>
      <c r="I94" s="8">
        <f>I92+I93</f>
        <v>1410.63</v>
      </c>
      <c r="J94" s="31"/>
    </row>
    <row r="95" spans="1:10" ht="12.95" customHeight="1">
      <c r="A95" s="7"/>
      <c r="B95" s="21"/>
      <c r="C95" s="19"/>
      <c r="D95" s="19"/>
      <c r="E95" s="135" t="s">
        <v>25</v>
      </c>
      <c r="F95" s="136"/>
      <c r="G95" s="136"/>
      <c r="H95" s="137"/>
      <c r="I95" s="39">
        <f>I91-I94</f>
        <v>0</v>
      </c>
      <c r="J95" s="43"/>
    </row>
    <row r="96" spans="1:10" ht="12.95" customHeight="1">
      <c r="A96" s="7"/>
      <c r="B96" s="21"/>
      <c r="C96" s="19"/>
      <c r="D96" s="19"/>
      <c r="E96" s="135" t="s">
        <v>26</v>
      </c>
      <c r="F96" s="136"/>
      <c r="G96" s="136"/>
      <c r="H96" s="137"/>
      <c r="I96" s="39">
        <f>I89</f>
        <v>0</v>
      </c>
      <c r="J96" s="43"/>
    </row>
    <row r="97" spans="1:10" ht="15" customHeight="1">
      <c r="A97" s="7"/>
      <c r="B97" s="57"/>
      <c r="C97" s="32"/>
      <c r="D97" s="32"/>
      <c r="E97" s="44"/>
      <c r="F97" s="45"/>
      <c r="G97" s="46"/>
      <c r="H97" s="58">
        <v>44524</v>
      </c>
      <c r="I97" s="59"/>
      <c r="J97" s="60">
        <v>44538</v>
      </c>
    </row>
    <row r="98" spans="1:10" ht="12.95" customHeight="1">
      <c r="A98" s="7"/>
      <c r="B98" s="56" t="s">
        <v>33</v>
      </c>
      <c r="C98" s="19"/>
      <c r="D98" s="19"/>
      <c r="E98" s="47" t="s">
        <v>27</v>
      </c>
      <c r="F98" s="48"/>
      <c r="G98" s="49"/>
      <c r="H98" s="39">
        <v>474230.22</v>
      </c>
      <c r="I98" s="39">
        <f>I91</f>
        <v>1410.6299999999999</v>
      </c>
      <c r="J98" s="39">
        <f>H98+I98</f>
        <v>475640.85</v>
      </c>
    </row>
    <row r="99" spans="1:10" ht="12.95" customHeight="1">
      <c r="A99" s="7"/>
      <c r="B99" s="18"/>
      <c r="C99" s="19"/>
      <c r="D99" s="19"/>
      <c r="E99" s="50" t="s">
        <v>22</v>
      </c>
      <c r="F99" s="51"/>
      <c r="G99" s="37"/>
      <c r="H99" s="38">
        <v>420920.93</v>
      </c>
      <c r="I99" s="39">
        <f>I81+I23</f>
        <v>502.53000000000003</v>
      </c>
      <c r="J99" s="38">
        <f>H99+I99</f>
        <v>421423.46</v>
      </c>
    </row>
    <row r="100" spans="1:10" ht="12.95" customHeight="1">
      <c r="A100" s="7"/>
      <c r="B100" s="18"/>
      <c r="C100" s="19"/>
      <c r="D100" s="19"/>
      <c r="E100" s="52" t="s">
        <v>23</v>
      </c>
      <c r="F100" s="46"/>
      <c r="G100" s="53"/>
      <c r="H100" s="38">
        <v>104256.7</v>
      </c>
      <c r="I100" s="39">
        <f>I86+I24</f>
        <v>908.1</v>
      </c>
      <c r="J100" s="38">
        <f>H100+I100</f>
        <v>105164.8</v>
      </c>
    </row>
    <row r="101" spans="1:10" ht="12.95" customHeight="1">
      <c r="A101" s="7"/>
      <c r="C101" s="32"/>
      <c r="D101" s="32"/>
      <c r="E101" s="54" t="s">
        <v>34</v>
      </c>
      <c r="F101" s="51"/>
      <c r="G101" s="37"/>
      <c r="H101" s="39">
        <f>SUM(H99:H100)</f>
        <v>525177.63</v>
      </c>
      <c r="I101" s="39">
        <f>SUM(I99:I100)</f>
        <v>1410.63</v>
      </c>
      <c r="J101" s="39">
        <f>SUM(J99:J100)</f>
        <v>526588.26</v>
      </c>
    </row>
    <row r="102" spans="1:10" ht="12.95" customHeight="1">
      <c r="A102" s="7"/>
      <c r="B102" s="7"/>
      <c r="C102" s="32"/>
      <c r="D102" s="32"/>
      <c r="E102" s="52" t="s">
        <v>17</v>
      </c>
      <c r="F102" s="46"/>
      <c r="G102" s="53"/>
      <c r="H102" s="38">
        <f>H98-H101</f>
        <v>-50947.41000000003</v>
      </c>
      <c r="I102" s="39">
        <f>I98-I101</f>
        <v>0</v>
      </c>
      <c r="J102" s="38">
        <f>J98-J101</f>
        <v>-50947.41000000003</v>
      </c>
    </row>
    <row r="103" spans="1:10" ht="12.95" customHeight="1">
      <c r="A103" s="7"/>
      <c r="B103" s="33" t="s">
        <v>96</v>
      </c>
      <c r="C103" s="32"/>
      <c r="D103" s="32"/>
      <c r="E103" s="54" t="s">
        <v>28</v>
      </c>
      <c r="F103" s="51"/>
      <c r="G103" s="37"/>
      <c r="H103" s="39">
        <v>50947.41</v>
      </c>
      <c r="I103" s="39">
        <f>I96</f>
        <v>0</v>
      </c>
      <c r="J103" s="39">
        <f>H103+I103</f>
        <v>50947.41</v>
      </c>
    </row>
    <row r="104" spans="5:10" ht="12.95" customHeight="1">
      <c r="E104" s="55"/>
      <c r="F104" s="55"/>
      <c r="G104" s="55"/>
      <c r="H104" s="55"/>
      <c r="I104" s="55"/>
      <c r="J104" s="55"/>
    </row>
    <row r="105" spans="3:10" ht="12.95" customHeight="1">
      <c r="C105" s="13"/>
      <c r="E105" s="55"/>
      <c r="F105" s="55"/>
      <c r="G105" s="55"/>
      <c r="H105" s="55"/>
      <c r="I105" s="55"/>
      <c r="J105" s="55"/>
    </row>
    <row r="106" ht="12.95" customHeight="1">
      <c r="C106" s="13"/>
    </row>
    <row r="107" ht="12.95" customHeight="1">
      <c r="C107" s="13"/>
    </row>
    <row r="108" ht="12.95" customHeight="1">
      <c r="C108" s="13"/>
    </row>
    <row r="109" ht="12.95" customHeight="1">
      <c r="C109" s="13"/>
    </row>
    <row r="110" ht="12.95" customHeight="1">
      <c r="C110" s="13"/>
    </row>
    <row r="111" ht="12.95" customHeight="1">
      <c r="C111" s="13"/>
    </row>
    <row r="112" ht="12.95" customHeight="1">
      <c r="C112" s="13"/>
    </row>
    <row r="113" ht="12.95" customHeight="1">
      <c r="C113" s="13"/>
    </row>
    <row r="114" ht="12.95" customHeight="1">
      <c r="C114" s="13"/>
    </row>
    <row r="115" ht="12.95" customHeight="1">
      <c r="C115" s="13"/>
    </row>
  </sheetData>
  <mergeCells count="31">
    <mergeCell ref="A5:A14"/>
    <mergeCell ref="B2:B3"/>
    <mergeCell ref="C2:C3"/>
    <mergeCell ref="E2:E3"/>
    <mergeCell ref="F2:F3"/>
    <mergeCell ref="G2:G3"/>
    <mergeCell ref="A43:A67"/>
    <mergeCell ref="A15:A16"/>
    <mergeCell ref="A17:A20"/>
    <mergeCell ref="E22:G22"/>
    <mergeCell ref="E23:G23"/>
    <mergeCell ref="E24:G24"/>
    <mergeCell ref="E25:G25"/>
    <mergeCell ref="A27:A29"/>
    <mergeCell ref="A30:A34"/>
    <mergeCell ref="A35:A36"/>
    <mergeCell ref="A37:A40"/>
    <mergeCell ref="A41:A42"/>
    <mergeCell ref="E93:H93"/>
    <mergeCell ref="E94:H94"/>
    <mergeCell ref="E95:H95"/>
    <mergeCell ref="E96:H96"/>
    <mergeCell ref="A68:A73"/>
    <mergeCell ref="A74:A78"/>
    <mergeCell ref="A79:A80"/>
    <mergeCell ref="E81:G81"/>
    <mergeCell ref="A83:A84"/>
    <mergeCell ref="E86:G86"/>
    <mergeCell ref="E89:G89"/>
    <mergeCell ref="E91:H91"/>
    <mergeCell ref="E92:H92"/>
  </mergeCells>
  <conditionalFormatting sqref="C22:D24 B1:B2">
    <cfRule type="expression" priority="1" dxfId="2" stopIfTrue="1">
      <formula>#REF!="Z"</formula>
    </cfRule>
    <cfRule type="expression" priority="2" dxfId="1" stopIfTrue="1">
      <formula>#REF!="T"</formula>
    </cfRule>
    <cfRule type="expression" priority="3" dxfId="0" stopIfTrue="1">
      <formula>#REF!="Y"</formula>
    </cfRule>
  </conditionalFormatting>
  <printOptions/>
  <pageMargins left="0.1968503937007874" right="0.1968503937007874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2021-12-09T08:47:35Z</cp:lastPrinted>
  <dcterms:created xsi:type="dcterms:W3CDTF">2019-02-01T08:27:03Z</dcterms:created>
  <dcterms:modified xsi:type="dcterms:W3CDTF">2021-12-09T08:47:54Z</dcterms:modified>
  <cp:category/>
  <cp:version/>
  <cp:contentType/>
  <cp:contentStatus/>
</cp:coreProperties>
</file>