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0"/>
  </bookViews>
  <sheets>
    <sheet name="RO č. 8 29.6.2022" sheetId="11" r:id="rId1"/>
  </sheets>
  <definedNames/>
  <calcPr calcId="145621"/>
</workbook>
</file>

<file path=xl/sharedStrings.xml><?xml version="1.0" encoding="utf-8"?>
<sst xmlns="http://schemas.openxmlformats.org/spreadsheetml/2006/main" count="233" uniqueCount="173">
  <si>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</si>
  <si>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</si>
  <si>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</si>
  <si>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</si>
  <si>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</si>
  <si>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</si>
  <si>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</si>
  <si>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</si>
  <si>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</si>
  <si>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</si>
  <si>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</si>
  <si>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</si>
  <si>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</si>
  <si>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</si>
  <si>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</si>
  <si>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</si>
  <si>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</si>
  <si>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</si>
  <si>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</si>
  <si>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</si>
  <si>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</si>
  <si>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</si>
  <si>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</si>
  <si>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</si>
  <si>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</si>
  <si>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</si>
  <si>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</si>
  <si>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</si>
  <si>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</si>
  <si>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</si>
  <si>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</si>
  <si>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</si>
  <si>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</si>
  <si>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</si>
  <si>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</si>
  <si>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P= příjmy   V= výdaje   NZ= nově zařazeno do R2022</t>
  </si>
  <si>
    <t>Rekapitulace celkového rozpočtu města na rok 2022 včetně RO</t>
  </si>
  <si>
    <t>Otrokovice,  29.6.2022</t>
  </si>
  <si>
    <t>č. 8</t>
  </si>
  <si>
    <t>9302</t>
  </si>
  <si>
    <t>Přijetí fin. darů od PO (Continental Barum, Trelleborg, Teplárna Otrokovice)</t>
  </si>
  <si>
    <t>Autobusové nádraží Baťov - zvýšení fin. prostředků na realizaci o přijaté fin. dary</t>
  </si>
  <si>
    <t>0518</t>
  </si>
  <si>
    <t>NZ</t>
  </si>
  <si>
    <t>0790</t>
  </si>
  <si>
    <t>OŠK účast na veletrzích apod., služby - přesun na ekol. konferenci dětí ve Vácu</t>
  </si>
  <si>
    <t>OŠK nein. dotace pro Rally Zlín s.r.o. na akci Barum Rally 2022</t>
  </si>
  <si>
    <t>OŠK nein. dotace určené na kulturu - přesun na Rallye Zlín s.r.o. na akci Barum Rally 2022</t>
  </si>
  <si>
    <t>OŠK Mezinárodní ekologická konference dětí ve Vácu - cestovné</t>
  </si>
  <si>
    <t>4.</t>
  </si>
  <si>
    <t>MAP II. Zapojení nevyužitých fin. prostředků z r. 2020 a 2021</t>
  </si>
  <si>
    <t>8219</t>
  </si>
  <si>
    <t xml:space="preserve">MAP II. Zvýšení fin. prostředků určených na platy </t>
  </si>
  <si>
    <t>MAP II. Zdravotní pojištění - zvýšení</t>
  </si>
  <si>
    <t>103533063</t>
  </si>
  <si>
    <t>0608</t>
  </si>
  <si>
    <t>0325</t>
  </si>
  <si>
    <t>TEHOS ROŠ opravy</t>
  </si>
  <si>
    <t xml:space="preserve">TEHOS MK, DMH - nákup lehátek </t>
  </si>
  <si>
    <t>5207</t>
  </si>
  <si>
    <t>DOP Do práce na kole - nákup koloběžky pro vítězný tým</t>
  </si>
  <si>
    <t>DOP Do práce na kole - věcné dary (např. reklamní předměty)</t>
  </si>
  <si>
    <t>0602</t>
  </si>
  <si>
    <t xml:space="preserve">OES dary při příležitosti svatebního obřadu </t>
  </si>
  <si>
    <t>OES skleničky u jubil. svateb a pro novomanžele</t>
  </si>
  <si>
    <t>OES deky a bonboniéry pro jubilanty</t>
  </si>
  <si>
    <t>OES vítání občánků kytky (15 tis. Kč) capáčky (15 tis. Kč)</t>
  </si>
  <si>
    <t>OES 1. občánek cihlička - přesun na pol. 5194</t>
  </si>
  <si>
    <t>OES 1. občánek cihlička zavedení nové pol. dle platné RS</t>
  </si>
  <si>
    <t>MAP II. Soc. pojištění - zvýšení</t>
  </si>
  <si>
    <t>MAP II. DHM zvýšení fin. prostředků na pořízení IT</t>
  </si>
  <si>
    <t>MSS dividendy za r. 2021 - zvýšení</t>
  </si>
  <si>
    <t>SPOD snížení fin. prostředků na výkon agendy</t>
  </si>
  <si>
    <t>13024</t>
  </si>
  <si>
    <t>0445</t>
  </si>
  <si>
    <t>5.</t>
  </si>
  <si>
    <t>13010</t>
  </si>
  <si>
    <t>0404</t>
  </si>
  <si>
    <t>Výkon pěst. péče - vratka části st. příspěvku z důvodu zletilosti dítěte</t>
  </si>
  <si>
    <t>PROV zvýšení fin. prostředků na prog. vybavení (nákup antivirového programu)</t>
  </si>
  <si>
    <t>0516</t>
  </si>
  <si>
    <t>0448</t>
  </si>
  <si>
    <t>Nein. dotace na činnost poskytovatelům sociálních služeb</t>
  </si>
  <si>
    <t>6.</t>
  </si>
  <si>
    <t>2294</t>
  </si>
  <si>
    <t>ORM MŠ Trávníky elektrorozvody , přesun na org. 2207 zřízení třídy MŠ v ZŠ Trávn.</t>
  </si>
  <si>
    <t>ORM SAB oprava střešní konstrukce, přesun na org. 2207 zřízení třídy MŠ v ZŠ Trávn.</t>
  </si>
  <si>
    <t>2174</t>
  </si>
  <si>
    <t>ORM Stavební úpravy v ZŠ Trávníky, zřízení nové třídy</t>
  </si>
  <si>
    <t>2207</t>
  </si>
  <si>
    <t>ORM SV obchvat přivaděč, přesun na org. 3099</t>
  </si>
  <si>
    <t>ORM Trávníky revitalizace sídliště</t>
  </si>
  <si>
    <t>3099</t>
  </si>
  <si>
    <t xml:space="preserve">ORM Dostavba vnitrobloku Hložkova </t>
  </si>
  <si>
    <t>3639</t>
  </si>
  <si>
    <t>6121</t>
  </si>
  <si>
    <t>2274</t>
  </si>
  <si>
    <t>5171</t>
  </si>
  <si>
    <t>ORM Oprava chodníků na Baťově</t>
  </si>
  <si>
    <t>ORM Revitalizace ROŠ zvýšení fin. prostředků dle uzavřené SOD</t>
  </si>
  <si>
    <t>9334</t>
  </si>
  <si>
    <t>8250</t>
  </si>
  <si>
    <t>ORM Městs. Koupaliště - revitalizace, zvýšení dle uzavřené SOD</t>
  </si>
  <si>
    <t>6150</t>
  </si>
  <si>
    <t>ORM Revitalizace přístaviště Morava, zvýšení del uzavřené SOD</t>
  </si>
  <si>
    <t>0808</t>
  </si>
  <si>
    <t>1200</t>
  </si>
  <si>
    <t>ORM Náves Kvítkovice</t>
  </si>
  <si>
    <t>2182</t>
  </si>
  <si>
    <t>ORM Pohni městem, přesun na org. 2182 Náves Kvítkovice</t>
  </si>
  <si>
    <t>ORM úprava veřejného prostoru ul. Havlíčkova, přesun na org. 2182 Náves Kvítkovice</t>
  </si>
  <si>
    <t>ORM Výstavba chodníku na ul. Zahradní</t>
  </si>
  <si>
    <t>9232</t>
  </si>
  <si>
    <t>ORM SENIOR C rekonstrukce II. NP</t>
  </si>
  <si>
    <t>2177</t>
  </si>
  <si>
    <t>2176</t>
  </si>
  <si>
    <t>ORM SENIOR C rozšíření odl. služby</t>
  </si>
  <si>
    <t>9219</t>
  </si>
  <si>
    <t>ORM ZŠ Trávníky rekonstrukce škol. hřiště</t>
  </si>
  <si>
    <t>ORM Dopravní opatření Baťov</t>
  </si>
  <si>
    <t>2164</t>
  </si>
  <si>
    <t>ORM SENIOR C změna využití + fasáda</t>
  </si>
  <si>
    <t>2159</t>
  </si>
  <si>
    <t>ORM Zlepšení energetických vlastností SENIORU B</t>
  </si>
  <si>
    <t>9315</t>
  </si>
  <si>
    <t>0566</t>
  </si>
  <si>
    <t>1244</t>
  </si>
  <si>
    <t>SOC KD Baťov nákup služeb, přesun na pol. 5194</t>
  </si>
  <si>
    <t>0329</t>
  </si>
  <si>
    <t>7.</t>
  </si>
  <si>
    <t>8.</t>
  </si>
  <si>
    <t>0335</t>
  </si>
  <si>
    <t>SOC Druž. setkání důchodců, přesun v rámci org.</t>
  </si>
  <si>
    <t>0328</t>
  </si>
  <si>
    <t>0332</t>
  </si>
  <si>
    <t>9.</t>
  </si>
  <si>
    <t>10.</t>
  </si>
  <si>
    <t>OMP KD Trávníky, el. energie, přesun na pol. 5152 (teplo)</t>
  </si>
  <si>
    <t>OMP KD Baťov přesun na pol. 5152 (teplo)</t>
  </si>
  <si>
    <t>OMP KD Hlavní 1161, el. energie</t>
  </si>
  <si>
    <t>OMP KD Trávníky, teplo</t>
  </si>
  <si>
    <t>OMP KD Baťov, teplo</t>
  </si>
  <si>
    <t>OMP KD Hlavní 1161, Teplá voda</t>
  </si>
  <si>
    <t>OMP Městské byty, opravy, přesun na Výměnu výloh na ul. Tylova org. 1120</t>
  </si>
  <si>
    <t>0200</t>
  </si>
  <si>
    <t>1120</t>
  </si>
  <si>
    <t>0794</t>
  </si>
  <si>
    <t>0326</t>
  </si>
  <si>
    <t>0327</t>
  </si>
  <si>
    <t>11.</t>
  </si>
  <si>
    <t>KRŘ Fin. dar pro HZS ZK příspěvek na pořízení resuscitační figuríny</t>
  </si>
  <si>
    <t>KRŘ JSDH Otrokovice, Ochranné pomůcky</t>
  </si>
  <si>
    <t>KRŘ JSDH Otrokovice, Prádlo, oděv a obuv</t>
  </si>
  <si>
    <t>KRŘ JSDH Otrokovice, Drobný dlouhodobý majetek</t>
  </si>
  <si>
    <t>KRŘ JSDH Otrokovice, Služby elektronických komunikací</t>
  </si>
  <si>
    <t>KRŘ JSDH Otrokovice, Opravy a udržování</t>
  </si>
  <si>
    <t>KRŘ JSDH Otrokovice, Ostatní nákupy jinde nezařazené</t>
  </si>
  <si>
    <t>KRŘ JSDH Kvítkovice, Drobný dlouhodobý hmotný majetek</t>
  </si>
  <si>
    <t>KRŘ JSDH Kvítkovice, Pohonné hmoty a maziva</t>
  </si>
  <si>
    <t>KRŘ JSDH Kvítkovice, Ostatní nákupy jinde nezařazené</t>
  </si>
  <si>
    <t>KRŘ požární ochrana, Drobný dlohodobý hmotný majetek</t>
  </si>
  <si>
    <t>KRŘ požární ochrana, Nákup ostatních služeb</t>
  </si>
  <si>
    <t>OMP Výměna výloh na ul. Tylova, zavedení nové org. - pokračování akce z r. 2021</t>
  </si>
  <si>
    <t>MAP II. Zvýšení fin. prostředků určených na pracovní dohody</t>
  </si>
  <si>
    <t>EKO Laziště, snížení příjmů z prodeje pozemků</t>
  </si>
  <si>
    <t>2151</t>
  </si>
  <si>
    <t>KRŘ ochrana obyvatelstva, DHM</t>
  </si>
  <si>
    <t>SOC KD Baťov nákup vstupenek na div. představení</t>
  </si>
  <si>
    <t>Nein. dotace pro oblastní spolek ČČK Zlín, IČ 00426326, dle us. ZMO/8/26/22</t>
  </si>
  <si>
    <t>OŠK Záštita starostky  - přesun na fin. dar pro IMORTELA z.s., IČ 22674721</t>
  </si>
  <si>
    <t>OŠK Fin. dar pro IMORTELA z.s., IČ 22674721</t>
  </si>
  <si>
    <t>Příloha k us. č. RMO/22/12/22</t>
  </si>
  <si>
    <t xml:space="preserve">Rozpočtové opatření č. 8/2022 - změna schv. rozpočtu roku 2022 - červen (údaje v tis. Kč)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</si>
</sst>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29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0" borderId="5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2" fillId="0" borderId="6" xfId="0" applyNumberFormat="1" applyFont="1" applyBorder="1"/>
    <xf numFmtId="4" fontId="1" fillId="0" borderId="7" xfId="0" applyNumberFormat="1" applyFont="1" applyBorder="1"/>
    <xf numFmtId="0" fontId="1" fillId="3" borderId="0" xfId="0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1" fillId="0" borderId="0" xfId="0" applyFont="1" applyAlignment="1">
      <alignment horizontal="center"/>
    </xf>
    <xf numFmtId="14" fontId="1" fillId="0" borderId="0" xfId="0" applyNumberFormat="1" applyFont="1"/>
    <xf numFmtId="4" fontId="2" fillId="3" borderId="8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0" fontId="2" fillId="0" borderId="0" xfId="0" applyFont="1"/>
    <xf numFmtId="0" fontId="2" fillId="0" borderId="9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4" fontId="2" fillId="3" borderId="10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right" vertical="center"/>
    </xf>
    <xf numFmtId="4" fontId="2" fillId="3" borderId="8" xfId="0" applyNumberFormat="1" applyFont="1" applyFill="1" applyBorder="1" applyAlignment="1">
      <alignment horizontal="right" vertical="center"/>
    </xf>
    <xf numFmtId="4" fontId="1" fillId="3" borderId="6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right"/>
    </xf>
    <xf numFmtId="4" fontId="2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Alignment="1">
      <alignment horizontal="right" vertical="center"/>
    </xf>
    <xf numFmtId="14" fontId="1" fillId="0" borderId="8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3" borderId="6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/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/>
    <xf numFmtId="0" fontId="1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/>
    <xf numFmtId="4" fontId="2" fillId="4" borderId="10" xfId="0" applyNumberFormat="1" applyFont="1" applyFill="1" applyBorder="1"/>
    <xf numFmtId="4" fontId="1" fillId="4" borderId="2" xfId="0" applyNumberFormat="1" applyFont="1" applyFill="1" applyBorder="1" applyAlignment="1">
      <alignment vertical="center"/>
    </xf>
    <xf numFmtId="0" fontId="1" fillId="4" borderId="10" xfId="0" applyFont="1" applyFill="1" applyBorder="1"/>
    <xf numFmtId="49" fontId="1" fillId="4" borderId="10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right"/>
    </xf>
    <xf numFmtId="0" fontId="1" fillId="0" borderId="10" xfId="0" applyFont="1" applyFill="1" applyBorder="1"/>
    <xf numFmtId="0" fontId="5" fillId="0" borderId="10" xfId="0" applyFont="1" applyFill="1" applyBorder="1"/>
    <xf numFmtId="4" fontId="1" fillId="4" borderId="10" xfId="0" applyNumberFormat="1" applyFont="1" applyFill="1" applyBorder="1" applyAlignment="1">
      <alignment vertical="center"/>
    </xf>
    <xf numFmtId="4" fontId="2" fillId="4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right" vertical="center"/>
    </xf>
    <xf numFmtId="49" fontId="1" fillId="4" borderId="10" xfId="0" applyNumberFormat="1" applyFont="1" applyFill="1" applyBorder="1" applyAlignment="1">
      <alignment horizontal="left"/>
    </xf>
    <xf numFmtId="4" fontId="1" fillId="0" borderId="6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5" fillId="0" borderId="10" xfId="0" applyFont="1" applyBorder="1"/>
    <xf numFmtId="0" fontId="5" fillId="0" borderId="0" xfId="0" applyFont="1" applyBorder="1"/>
    <xf numFmtId="0" fontId="1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2" xfId="21"/>
    <cellStyle name="normální 3" xfId="22"/>
  </cellStyles>
  <dxfs count="9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workbookViewId="0" topLeftCell="A1">
      <selection activeCell="P48" sqref="P48"/>
    </sheetView>
  </sheetViews>
  <sheetFormatPr defaultColWidth="9.140625" defaultRowHeight="15"/>
  <cols>
    <col min="1" max="1" width="4.00390625" style="63" customWidth="1"/>
    <col min="2" max="2" width="73.7109375" style="63" customWidth="1"/>
    <col min="3" max="3" width="4.140625" style="63" customWidth="1"/>
    <col min="4" max="4" width="9.8515625" style="63" customWidth="1"/>
    <col min="5" max="6" width="7.28125" style="63" customWidth="1"/>
    <col min="7" max="7" width="6.7109375" style="63" customWidth="1"/>
    <col min="8" max="8" width="10.7109375" style="63" customWidth="1"/>
    <col min="9" max="9" width="9.00390625" style="63" customWidth="1"/>
    <col min="10" max="10" width="10.7109375" style="63" customWidth="1"/>
    <col min="11" max="16384" width="9.140625" style="63" customWidth="1"/>
  </cols>
  <sheetData>
    <row r="1" spans="1:10" ht="15" customHeight="1">
      <c r="A1" s="32" t="s">
        <v>172</v>
      </c>
      <c r="B1" s="32"/>
      <c r="C1" s="1"/>
      <c r="D1" s="1"/>
      <c r="E1" s="2"/>
      <c r="F1" s="2"/>
      <c r="G1" s="2"/>
      <c r="H1" s="32" t="s">
        <v>171</v>
      </c>
      <c r="I1" s="32"/>
      <c r="J1" s="32"/>
    </row>
    <row r="2" spans="1:10" ht="12.95" customHeight="1">
      <c r="A2" s="3" t="s">
        <v>0</v>
      </c>
      <c r="B2" s="127" t="s">
        <v>1</v>
      </c>
      <c r="C2" s="3"/>
      <c r="D2" s="3" t="s">
        <v>2</v>
      </c>
      <c r="E2" s="127" t="s">
        <v>3</v>
      </c>
      <c r="F2" s="127" t="s">
        <v>4</v>
      </c>
      <c r="G2" s="127" t="s">
        <v>5</v>
      </c>
      <c r="H2" s="3" t="s">
        <v>6</v>
      </c>
      <c r="I2" s="3" t="s">
        <v>7</v>
      </c>
      <c r="J2" s="3" t="s">
        <v>8</v>
      </c>
    </row>
    <row r="3" spans="1:10" ht="12.95" customHeight="1">
      <c r="A3" s="4" t="s">
        <v>9</v>
      </c>
      <c r="B3" s="128"/>
      <c r="C3" s="4"/>
      <c r="D3" s="4" t="s">
        <v>10</v>
      </c>
      <c r="E3" s="128"/>
      <c r="F3" s="128"/>
      <c r="G3" s="128"/>
      <c r="H3" s="4" t="s">
        <v>11</v>
      </c>
      <c r="I3" s="4" t="s">
        <v>38</v>
      </c>
      <c r="J3" s="4" t="s">
        <v>11</v>
      </c>
    </row>
    <row r="4" spans="1:10" ht="12.95" customHeight="1">
      <c r="A4" s="5" t="s">
        <v>12</v>
      </c>
      <c r="B4" s="6"/>
      <c r="C4" s="7"/>
      <c r="D4" s="7"/>
      <c r="E4" s="7"/>
      <c r="F4" s="7"/>
      <c r="G4" s="7"/>
      <c r="H4" s="7"/>
      <c r="I4" s="8"/>
      <c r="J4" s="68"/>
    </row>
    <row r="5" spans="1:10" ht="12.95" customHeight="1">
      <c r="A5" s="110" t="s">
        <v>13</v>
      </c>
      <c r="B5" s="78" t="s">
        <v>40</v>
      </c>
      <c r="C5" s="72" t="s">
        <v>43</v>
      </c>
      <c r="D5" s="79"/>
      <c r="E5" s="73">
        <v>2221</v>
      </c>
      <c r="F5" s="73">
        <v>3121</v>
      </c>
      <c r="G5" s="79" t="s">
        <v>39</v>
      </c>
      <c r="H5" s="93">
        <v>0</v>
      </c>
      <c r="I5" s="88">
        <v>393.4</v>
      </c>
      <c r="J5" s="87">
        <f aca="true" t="shared" si="0" ref="J5:J16">H5+I5</f>
        <v>393.4</v>
      </c>
    </row>
    <row r="6" spans="1:10" ht="12.95" customHeight="1">
      <c r="A6" s="112"/>
      <c r="B6" s="85" t="s">
        <v>41</v>
      </c>
      <c r="C6" s="66"/>
      <c r="D6" s="69"/>
      <c r="E6" s="68">
        <v>2221</v>
      </c>
      <c r="F6" s="68">
        <v>6121</v>
      </c>
      <c r="G6" s="69" t="s">
        <v>39</v>
      </c>
      <c r="H6" s="37">
        <v>14500</v>
      </c>
      <c r="I6" s="40">
        <v>393.4</v>
      </c>
      <c r="J6" s="39">
        <f t="shared" si="0"/>
        <v>14893.4</v>
      </c>
    </row>
    <row r="7" spans="1:10" ht="12.95" customHeight="1">
      <c r="A7" s="110" t="s">
        <v>14</v>
      </c>
      <c r="B7" s="78" t="s">
        <v>50</v>
      </c>
      <c r="C7" s="72" t="s">
        <v>43</v>
      </c>
      <c r="D7" s="79"/>
      <c r="E7" s="73">
        <v>3113</v>
      </c>
      <c r="F7" s="73">
        <v>3122</v>
      </c>
      <c r="G7" s="79" t="s">
        <v>51</v>
      </c>
      <c r="H7" s="93">
        <v>0</v>
      </c>
      <c r="I7" s="88">
        <v>390</v>
      </c>
      <c r="J7" s="87">
        <f t="shared" si="0"/>
        <v>390</v>
      </c>
    </row>
    <row r="8" spans="1:10" ht="12.95" customHeight="1">
      <c r="A8" s="111"/>
      <c r="B8" s="85" t="s">
        <v>52</v>
      </c>
      <c r="C8" s="66"/>
      <c r="D8" s="69" t="s">
        <v>54</v>
      </c>
      <c r="E8" s="68">
        <v>3113</v>
      </c>
      <c r="F8" s="68">
        <v>5011</v>
      </c>
      <c r="G8" s="69" t="s">
        <v>51</v>
      </c>
      <c r="H8" s="37">
        <v>377.4</v>
      </c>
      <c r="I8" s="40">
        <v>80</v>
      </c>
      <c r="J8" s="39">
        <f t="shared" si="0"/>
        <v>457.4</v>
      </c>
    </row>
    <row r="9" spans="1:10" ht="12.95" customHeight="1">
      <c r="A9" s="111"/>
      <c r="B9" s="85" t="s">
        <v>163</v>
      </c>
      <c r="C9" s="66"/>
      <c r="D9" s="69" t="s">
        <v>54</v>
      </c>
      <c r="E9" s="68">
        <v>3113</v>
      </c>
      <c r="F9" s="68">
        <v>5021</v>
      </c>
      <c r="G9" s="69" t="s">
        <v>51</v>
      </c>
      <c r="H9" s="37">
        <v>270</v>
      </c>
      <c r="I9" s="40">
        <v>160</v>
      </c>
      <c r="J9" s="39">
        <f t="shared" si="0"/>
        <v>430</v>
      </c>
    </row>
    <row r="10" spans="1:10" ht="12.95" customHeight="1">
      <c r="A10" s="111"/>
      <c r="B10" s="85" t="s">
        <v>69</v>
      </c>
      <c r="C10" s="66"/>
      <c r="D10" s="69" t="s">
        <v>54</v>
      </c>
      <c r="E10" s="68">
        <v>3113</v>
      </c>
      <c r="F10" s="68">
        <v>5031</v>
      </c>
      <c r="G10" s="69" t="s">
        <v>51</v>
      </c>
      <c r="H10" s="37">
        <v>151</v>
      </c>
      <c r="I10" s="40">
        <v>22</v>
      </c>
      <c r="J10" s="39">
        <f t="shared" si="0"/>
        <v>173</v>
      </c>
    </row>
    <row r="11" spans="1:10" ht="12.95" customHeight="1">
      <c r="A11" s="111"/>
      <c r="B11" s="85" t="s">
        <v>53</v>
      </c>
      <c r="C11" s="66"/>
      <c r="D11" s="69" t="s">
        <v>54</v>
      </c>
      <c r="E11" s="68">
        <v>3113</v>
      </c>
      <c r="F11" s="68">
        <v>5032</v>
      </c>
      <c r="G11" s="69" t="s">
        <v>51</v>
      </c>
      <c r="H11" s="37">
        <v>55</v>
      </c>
      <c r="I11" s="40">
        <v>8</v>
      </c>
      <c r="J11" s="39">
        <f t="shared" si="0"/>
        <v>63</v>
      </c>
    </row>
    <row r="12" spans="1:10" ht="12.95" customHeight="1">
      <c r="A12" s="111"/>
      <c r="B12" s="78" t="s">
        <v>70</v>
      </c>
      <c r="C12" s="72" t="s">
        <v>43</v>
      </c>
      <c r="D12" s="79" t="s">
        <v>54</v>
      </c>
      <c r="E12" s="73">
        <v>3113</v>
      </c>
      <c r="F12" s="73">
        <v>5137</v>
      </c>
      <c r="G12" s="79" t="s">
        <v>51</v>
      </c>
      <c r="H12" s="93">
        <v>0</v>
      </c>
      <c r="I12" s="88">
        <v>120</v>
      </c>
      <c r="J12" s="87">
        <f t="shared" si="0"/>
        <v>120</v>
      </c>
    </row>
    <row r="13" spans="1:10" ht="12.95" customHeight="1">
      <c r="A13" s="90" t="s">
        <v>15</v>
      </c>
      <c r="B13" s="85" t="s">
        <v>71</v>
      </c>
      <c r="C13" s="68"/>
      <c r="D13" s="69"/>
      <c r="E13" s="68">
        <v>6310</v>
      </c>
      <c r="F13" s="68">
        <v>2142</v>
      </c>
      <c r="G13" s="69"/>
      <c r="H13" s="37">
        <v>3200</v>
      </c>
      <c r="I13" s="40">
        <v>800</v>
      </c>
      <c r="J13" s="39">
        <f t="shared" si="0"/>
        <v>4000</v>
      </c>
    </row>
    <row r="14" spans="1:10" ht="12.95" customHeight="1">
      <c r="A14" s="92" t="s">
        <v>49</v>
      </c>
      <c r="B14" s="95" t="s">
        <v>72</v>
      </c>
      <c r="C14" s="96"/>
      <c r="D14" s="97" t="s">
        <v>73</v>
      </c>
      <c r="E14" s="91"/>
      <c r="F14" s="91">
        <v>4116</v>
      </c>
      <c r="G14" s="97" t="s">
        <v>74</v>
      </c>
      <c r="H14" s="98">
        <v>5252</v>
      </c>
      <c r="I14" s="40">
        <v>-81.1</v>
      </c>
      <c r="J14" s="39">
        <f t="shared" si="0"/>
        <v>5170.9</v>
      </c>
    </row>
    <row r="15" spans="1:10" ht="12.95" customHeight="1">
      <c r="A15" s="92" t="s">
        <v>75</v>
      </c>
      <c r="B15" s="95" t="s">
        <v>78</v>
      </c>
      <c r="C15" s="96"/>
      <c r="D15" s="97" t="s">
        <v>76</v>
      </c>
      <c r="E15" s="91"/>
      <c r="F15" s="91">
        <v>4116</v>
      </c>
      <c r="G15" s="97" t="s">
        <v>77</v>
      </c>
      <c r="H15" s="98">
        <v>283.5</v>
      </c>
      <c r="I15" s="40">
        <v>-36</v>
      </c>
      <c r="J15" s="39">
        <f t="shared" si="0"/>
        <v>247.5</v>
      </c>
    </row>
    <row r="16" spans="1:10" ht="12.95" customHeight="1">
      <c r="A16" s="107" t="s">
        <v>83</v>
      </c>
      <c r="B16" s="109" t="s">
        <v>164</v>
      </c>
      <c r="C16" s="38"/>
      <c r="D16" s="34"/>
      <c r="E16" s="108">
        <v>3611</v>
      </c>
      <c r="F16" s="108">
        <v>3111</v>
      </c>
      <c r="G16" s="34" t="s">
        <v>165</v>
      </c>
      <c r="H16" s="37">
        <v>11898.04</v>
      </c>
      <c r="I16" s="40">
        <v>-560.9</v>
      </c>
      <c r="J16" s="39">
        <f t="shared" si="0"/>
        <v>11337.140000000001</v>
      </c>
    </row>
    <row r="17" spans="1:10" ht="12.95" customHeight="1">
      <c r="A17" s="9"/>
      <c r="B17" s="10"/>
      <c r="C17" s="11"/>
      <c r="D17" s="124" t="s">
        <v>16</v>
      </c>
      <c r="E17" s="124"/>
      <c r="F17" s="124"/>
      <c r="G17" s="124"/>
      <c r="H17" s="61">
        <f>H5+H7+H13+H14+H15+H16</f>
        <v>20633.54</v>
      </c>
      <c r="I17" s="61">
        <f aca="true" t="shared" si="1" ref="I17:J17">I5+I7+I13+I14+I15+I16</f>
        <v>905.4000000000002</v>
      </c>
      <c r="J17" s="61">
        <f t="shared" si="1"/>
        <v>21538.940000000002</v>
      </c>
    </row>
    <row r="18" spans="1:10" ht="12.95" customHeight="1">
      <c r="A18" s="9"/>
      <c r="B18" s="12" t="s">
        <v>35</v>
      </c>
      <c r="C18" s="11"/>
      <c r="D18" s="125" t="s">
        <v>17</v>
      </c>
      <c r="E18" s="125"/>
      <c r="F18" s="125"/>
      <c r="G18" s="125"/>
      <c r="H18" s="61">
        <f>H8+H9+H10+H11+H12</f>
        <v>853.4</v>
      </c>
      <c r="I18" s="61">
        <f aca="true" t="shared" si="2" ref="I18:J18">I8+I9+I10+I11+I12</f>
        <v>390</v>
      </c>
      <c r="J18" s="61">
        <f t="shared" si="2"/>
        <v>1243.4</v>
      </c>
    </row>
    <row r="19" spans="1:10" ht="12.95" customHeight="1">
      <c r="A19" s="9"/>
      <c r="B19" s="13"/>
      <c r="C19" s="11"/>
      <c r="D19" s="126" t="s">
        <v>18</v>
      </c>
      <c r="E19" s="126"/>
      <c r="F19" s="126"/>
      <c r="G19" s="126"/>
      <c r="H19" s="61">
        <f>H6</f>
        <v>14500</v>
      </c>
      <c r="I19" s="61">
        <f aca="true" t="shared" si="3" ref="I19:J19">I6</f>
        <v>393.4</v>
      </c>
      <c r="J19" s="61">
        <f t="shared" si="3"/>
        <v>14893.4</v>
      </c>
    </row>
    <row r="20" spans="1:10" ht="12.95" customHeight="1">
      <c r="A20" s="14"/>
      <c r="B20" s="15"/>
      <c r="C20" s="16"/>
      <c r="D20" s="126" t="s">
        <v>19</v>
      </c>
      <c r="E20" s="126"/>
      <c r="F20" s="126"/>
      <c r="G20" s="126"/>
      <c r="H20" s="62">
        <f>H17-H18-H19</f>
        <v>5280.139999999999</v>
      </c>
      <c r="I20" s="62">
        <f aca="true" t="shared" si="4" ref="I20:J20">I17-I18-I19</f>
        <v>122.00000000000023</v>
      </c>
      <c r="J20" s="62">
        <f t="shared" si="4"/>
        <v>5402.140000000001</v>
      </c>
    </row>
    <row r="21" spans="1:10" ht="12.95" customHeight="1">
      <c r="A21" s="17" t="s">
        <v>20</v>
      </c>
      <c r="B21" s="18"/>
      <c r="C21" s="19"/>
      <c r="D21" s="19"/>
      <c r="E21" s="20"/>
      <c r="F21" s="18"/>
      <c r="G21" s="18"/>
      <c r="H21" s="21"/>
      <c r="I21" s="21"/>
      <c r="J21" s="22"/>
    </row>
    <row r="22" spans="1:10" ht="12.95" customHeight="1">
      <c r="A22" s="110" t="s">
        <v>13</v>
      </c>
      <c r="B22" s="41" t="s">
        <v>47</v>
      </c>
      <c r="C22" s="66"/>
      <c r="D22" s="68"/>
      <c r="E22" s="68">
        <v>3392</v>
      </c>
      <c r="F22" s="68">
        <v>5222</v>
      </c>
      <c r="G22" s="69" t="s">
        <v>42</v>
      </c>
      <c r="H22" s="70">
        <v>160</v>
      </c>
      <c r="I22" s="67">
        <v>-50</v>
      </c>
      <c r="J22" s="39">
        <f aca="true" t="shared" si="5" ref="J22:J57">H22+I22</f>
        <v>110</v>
      </c>
    </row>
    <row r="23" spans="1:10" ht="12.95" customHeight="1">
      <c r="A23" s="111"/>
      <c r="B23" s="41" t="s">
        <v>46</v>
      </c>
      <c r="C23" s="66"/>
      <c r="D23" s="68"/>
      <c r="E23" s="68">
        <v>3419</v>
      </c>
      <c r="F23" s="68">
        <v>5213</v>
      </c>
      <c r="G23" s="69" t="s">
        <v>44</v>
      </c>
      <c r="H23" s="70">
        <v>150</v>
      </c>
      <c r="I23" s="67">
        <v>50</v>
      </c>
      <c r="J23" s="39">
        <f t="shared" si="5"/>
        <v>200</v>
      </c>
    </row>
    <row r="24" spans="1:10" ht="12.95" customHeight="1">
      <c r="A24" s="111"/>
      <c r="B24" s="41" t="s">
        <v>45</v>
      </c>
      <c r="C24" s="66"/>
      <c r="D24" s="68"/>
      <c r="E24" s="68">
        <v>2141</v>
      </c>
      <c r="F24" s="68">
        <v>5169</v>
      </c>
      <c r="G24" s="69"/>
      <c r="H24" s="94">
        <v>30</v>
      </c>
      <c r="I24" s="67">
        <v>-17.5</v>
      </c>
      <c r="J24" s="39">
        <f t="shared" si="5"/>
        <v>12.5</v>
      </c>
    </row>
    <row r="25" spans="1:10" ht="12.95" customHeight="1">
      <c r="A25" s="111"/>
      <c r="B25" s="71" t="s">
        <v>48</v>
      </c>
      <c r="C25" s="72" t="s">
        <v>43</v>
      </c>
      <c r="D25" s="73"/>
      <c r="E25" s="73">
        <v>2141</v>
      </c>
      <c r="F25" s="73">
        <v>5173</v>
      </c>
      <c r="G25" s="74"/>
      <c r="H25" s="84">
        <v>0</v>
      </c>
      <c r="I25" s="76">
        <v>17.5</v>
      </c>
      <c r="J25" s="87">
        <f t="shared" si="5"/>
        <v>17.5</v>
      </c>
    </row>
    <row r="26" spans="1:10" ht="12.95" customHeight="1">
      <c r="A26" s="111"/>
      <c r="B26" s="41" t="s">
        <v>169</v>
      </c>
      <c r="C26" s="66"/>
      <c r="D26" s="68"/>
      <c r="E26" s="68">
        <v>6112</v>
      </c>
      <c r="F26" s="68">
        <v>5901</v>
      </c>
      <c r="G26" s="34" t="s">
        <v>126</v>
      </c>
      <c r="H26" s="94">
        <v>76</v>
      </c>
      <c r="I26" s="67">
        <v>-8</v>
      </c>
      <c r="J26" s="65">
        <f t="shared" si="5"/>
        <v>68</v>
      </c>
    </row>
    <row r="27" spans="1:10" ht="12.95" customHeight="1">
      <c r="A27" s="112"/>
      <c r="B27" s="41" t="s">
        <v>170</v>
      </c>
      <c r="C27" s="66"/>
      <c r="D27" s="68"/>
      <c r="E27" s="68">
        <v>3392</v>
      </c>
      <c r="F27" s="68">
        <v>5222</v>
      </c>
      <c r="G27" s="34" t="s">
        <v>125</v>
      </c>
      <c r="H27" s="94">
        <v>4.5</v>
      </c>
      <c r="I27" s="67">
        <v>8</v>
      </c>
      <c r="J27" s="65">
        <f t="shared" si="5"/>
        <v>12.5</v>
      </c>
    </row>
    <row r="28" spans="1:10" ht="12.95" customHeight="1">
      <c r="A28" s="110" t="s">
        <v>14</v>
      </c>
      <c r="B28" s="41" t="s">
        <v>82</v>
      </c>
      <c r="C28" s="66"/>
      <c r="D28" s="68"/>
      <c r="E28" s="68">
        <v>4399</v>
      </c>
      <c r="F28" s="68">
        <v>5222</v>
      </c>
      <c r="G28" s="34" t="s">
        <v>80</v>
      </c>
      <c r="H28" s="94">
        <v>255</v>
      </c>
      <c r="I28" s="67">
        <v>-70</v>
      </c>
      <c r="J28" s="65">
        <f t="shared" si="5"/>
        <v>185</v>
      </c>
    </row>
    <row r="29" spans="1:10" ht="12.95" customHeight="1">
      <c r="A29" s="112"/>
      <c r="B29" s="41" t="s">
        <v>168</v>
      </c>
      <c r="C29" s="66"/>
      <c r="D29" s="68"/>
      <c r="E29" s="68">
        <v>4351</v>
      </c>
      <c r="F29" s="68">
        <v>5222</v>
      </c>
      <c r="G29" s="34" t="s">
        <v>81</v>
      </c>
      <c r="H29" s="94">
        <v>15.1</v>
      </c>
      <c r="I29" s="67">
        <v>70</v>
      </c>
      <c r="J29" s="65">
        <f t="shared" si="5"/>
        <v>85.1</v>
      </c>
    </row>
    <row r="30" spans="1:10" ht="12.95" customHeight="1">
      <c r="A30" s="113" t="s">
        <v>15</v>
      </c>
      <c r="B30" s="41" t="s">
        <v>127</v>
      </c>
      <c r="C30" s="66"/>
      <c r="D30" s="68"/>
      <c r="E30" s="68">
        <v>4379</v>
      </c>
      <c r="F30" s="68">
        <v>5169</v>
      </c>
      <c r="G30" s="34" t="s">
        <v>128</v>
      </c>
      <c r="H30" s="94">
        <v>43</v>
      </c>
      <c r="I30" s="67">
        <v>-3</v>
      </c>
      <c r="J30" s="65">
        <f t="shared" si="5"/>
        <v>40</v>
      </c>
    </row>
    <row r="31" spans="1:10" ht="12.95" customHeight="1">
      <c r="A31" s="113"/>
      <c r="B31" s="71" t="s">
        <v>167</v>
      </c>
      <c r="C31" s="72" t="s">
        <v>43</v>
      </c>
      <c r="D31" s="73"/>
      <c r="E31" s="73">
        <v>4379</v>
      </c>
      <c r="F31" s="73">
        <v>5194</v>
      </c>
      <c r="G31" s="74" t="s">
        <v>128</v>
      </c>
      <c r="H31" s="84">
        <v>0</v>
      </c>
      <c r="I31" s="76">
        <v>3</v>
      </c>
      <c r="J31" s="77">
        <f t="shared" si="5"/>
        <v>3</v>
      </c>
    </row>
    <row r="32" spans="1:10" ht="12.95" customHeight="1">
      <c r="A32" s="110" t="s">
        <v>49</v>
      </c>
      <c r="B32" s="41" t="s">
        <v>132</v>
      </c>
      <c r="C32" s="66"/>
      <c r="D32" s="68"/>
      <c r="E32" s="68">
        <v>4379</v>
      </c>
      <c r="F32" s="68">
        <v>5139</v>
      </c>
      <c r="G32" s="34" t="s">
        <v>131</v>
      </c>
      <c r="H32" s="94">
        <v>1</v>
      </c>
      <c r="I32" s="67">
        <v>-1</v>
      </c>
      <c r="J32" s="65">
        <f t="shared" si="5"/>
        <v>0</v>
      </c>
    </row>
    <row r="33" spans="1:10" ht="12.95" customHeight="1">
      <c r="A33" s="111"/>
      <c r="B33" s="41" t="s">
        <v>132</v>
      </c>
      <c r="C33" s="66"/>
      <c r="D33" s="68"/>
      <c r="E33" s="68">
        <v>4379</v>
      </c>
      <c r="F33" s="68">
        <v>5169</v>
      </c>
      <c r="G33" s="34" t="s">
        <v>131</v>
      </c>
      <c r="H33" s="94">
        <v>22</v>
      </c>
      <c r="I33" s="67">
        <v>-6</v>
      </c>
      <c r="J33" s="65">
        <f t="shared" si="5"/>
        <v>16</v>
      </c>
    </row>
    <row r="34" spans="1:10" ht="12.95" customHeight="1">
      <c r="A34" s="111"/>
      <c r="B34" s="71" t="s">
        <v>132</v>
      </c>
      <c r="C34" s="72" t="s">
        <v>43</v>
      </c>
      <c r="D34" s="73"/>
      <c r="E34" s="73">
        <v>4379</v>
      </c>
      <c r="F34" s="73">
        <v>5164</v>
      </c>
      <c r="G34" s="74" t="s">
        <v>131</v>
      </c>
      <c r="H34" s="84">
        <v>0</v>
      </c>
      <c r="I34" s="76">
        <v>2</v>
      </c>
      <c r="J34" s="77">
        <f t="shared" si="5"/>
        <v>2</v>
      </c>
    </row>
    <row r="35" spans="1:10" ht="12.95" customHeight="1">
      <c r="A35" s="112"/>
      <c r="B35" s="41" t="s">
        <v>132</v>
      </c>
      <c r="C35" s="66"/>
      <c r="D35" s="68"/>
      <c r="E35" s="68">
        <v>4379</v>
      </c>
      <c r="F35" s="68">
        <v>5175</v>
      </c>
      <c r="G35" s="34" t="s">
        <v>131</v>
      </c>
      <c r="H35" s="94">
        <v>36</v>
      </c>
      <c r="I35" s="67">
        <v>5</v>
      </c>
      <c r="J35" s="65">
        <f t="shared" si="5"/>
        <v>41</v>
      </c>
    </row>
    <row r="36" spans="1:10" ht="12.95" customHeight="1">
      <c r="A36" s="110" t="s">
        <v>75</v>
      </c>
      <c r="B36" s="85" t="s">
        <v>61</v>
      </c>
      <c r="C36" s="66"/>
      <c r="D36" s="68"/>
      <c r="E36" s="68">
        <v>2223</v>
      </c>
      <c r="F36" s="68">
        <v>5194</v>
      </c>
      <c r="G36" s="34" t="s">
        <v>59</v>
      </c>
      <c r="H36" s="70">
        <v>37</v>
      </c>
      <c r="I36" s="67">
        <v>-8</v>
      </c>
      <c r="J36" s="65">
        <f t="shared" si="5"/>
        <v>29</v>
      </c>
    </row>
    <row r="37" spans="1:10" ht="12.95" customHeight="1">
      <c r="A37" s="112"/>
      <c r="B37" s="85" t="s">
        <v>60</v>
      </c>
      <c r="C37" s="66"/>
      <c r="D37" s="68"/>
      <c r="E37" s="68">
        <v>2223</v>
      </c>
      <c r="F37" s="68">
        <v>5494</v>
      </c>
      <c r="G37" s="34" t="s">
        <v>59</v>
      </c>
      <c r="H37" s="70">
        <v>8</v>
      </c>
      <c r="I37" s="67">
        <v>8</v>
      </c>
      <c r="J37" s="65">
        <f t="shared" si="5"/>
        <v>16</v>
      </c>
    </row>
    <row r="38" spans="1:10" ht="12.95" customHeight="1">
      <c r="A38" s="113" t="s">
        <v>83</v>
      </c>
      <c r="B38" s="85" t="s">
        <v>63</v>
      </c>
      <c r="C38" s="66"/>
      <c r="D38" s="68"/>
      <c r="E38" s="68">
        <v>3399</v>
      </c>
      <c r="F38" s="68">
        <v>5494</v>
      </c>
      <c r="G38" s="34" t="s">
        <v>62</v>
      </c>
      <c r="H38" s="70">
        <v>111</v>
      </c>
      <c r="I38" s="67">
        <v>-111</v>
      </c>
      <c r="J38" s="65">
        <f t="shared" si="5"/>
        <v>0</v>
      </c>
    </row>
    <row r="39" spans="1:10" ht="12.95" customHeight="1">
      <c r="A39" s="113"/>
      <c r="B39" s="99" t="s">
        <v>64</v>
      </c>
      <c r="C39" s="72" t="s">
        <v>43</v>
      </c>
      <c r="D39" s="73"/>
      <c r="E39" s="73">
        <v>3399</v>
      </c>
      <c r="F39" s="73">
        <v>5194</v>
      </c>
      <c r="G39" s="74" t="s">
        <v>62</v>
      </c>
      <c r="H39" s="75">
        <v>0</v>
      </c>
      <c r="I39" s="76">
        <v>20</v>
      </c>
      <c r="J39" s="77">
        <f t="shared" si="5"/>
        <v>20</v>
      </c>
    </row>
    <row r="40" spans="1:10" ht="12.95" customHeight="1">
      <c r="A40" s="113"/>
      <c r="B40" s="78" t="s">
        <v>65</v>
      </c>
      <c r="C40" s="72" t="s">
        <v>43</v>
      </c>
      <c r="D40" s="73"/>
      <c r="E40" s="73">
        <v>3399</v>
      </c>
      <c r="F40" s="73">
        <v>5194</v>
      </c>
      <c r="G40" s="74" t="s">
        <v>62</v>
      </c>
      <c r="H40" s="75">
        <v>20</v>
      </c>
      <c r="I40" s="76">
        <v>61</v>
      </c>
      <c r="J40" s="77">
        <f t="shared" si="5"/>
        <v>81</v>
      </c>
    </row>
    <row r="41" spans="1:10" ht="12.95" customHeight="1">
      <c r="A41" s="113"/>
      <c r="B41" s="99" t="s">
        <v>66</v>
      </c>
      <c r="C41" s="72" t="s">
        <v>43</v>
      </c>
      <c r="D41" s="73"/>
      <c r="E41" s="73">
        <v>4339</v>
      </c>
      <c r="F41" s="73">
        <v>5194</v>
      </c>
      <c r="G41" s="74" t="s">
        <v>62</v>
      </c>
      <c r="H41" s="75">
        <v>0</v>
      </c>
      <c r="I41" s="76">
        <v>30</v>
      </c>
      <c r="J41" s="77">
        <f t="shared" si="5"/>
        <v>30</v>
      </c>
    </row>
    <row r="42" spans="1:10" ht="12.95" customHeight="1">
      <c r="A42" s="113"/>
      <c r="B42" s="85" t="s">
        <v>67</v>
      </c>
      <c r="C42" s="66"/>
      <c r="D42" s="68"/>
      <c r="E42" s="68">
        <v>4339</v>
      </c>
      <c r="F42" s="68">
        <v>5494</v>
      </c>
      <c r="G42" s="34" t="s">
        <v>62</v>
      </c>
      <c r="H42" s="70">
        <v>2</v>
      </c>
      <c r="I42" s="67">
        <v>-2</v>
      </c>
      <c r="J42" s="65">
        <f t="shared" si="5"/>
        <v>0</v>
      </c>
    </row>
    <row r="43" spans="1:10" ht="12.95" customHeight="1">
      <c r="A43" s="113"/>
      <c r="B43" s="99" t="s">
        <v>68</v>
      </c>
      <c r="C43" s="72" t="s">
        <v>43</v>
      </c>
      <c r="D43" s="73"/>
      <c r="E43" s="73">
        <v>4339</v>
      </c>
      <c r="F43" s="73">
        <v>5194</v>
      </c>
      <c r="G43" s="74" t="s">
        <v>62</v>
      </c>
      <c r="H43" s="75">
        <v>30</v>
      </c>
      <c r="I43" s="76">
        <v>2</v>
      </c>
      <c r="J43" s="77">
        <f t="shared" si="5"/>
        <v>32</v>
      </c>
    </row>
    <row r="44" spans="1:10" ht="12.95" customHeight="1">
      <c r="A44" s="113" t="s">
        <v>129</v>
      </c>
      <c r="B44" s="41" t="s">
        <v>57</v>
      </c>
      <c r="C44" s="66"/>
      <c r="D44" s="68"/>
      <c r="E44" s="68">
        <v>3429</v>
      </c>
      <c r="F44" s="68">
        <v>5171</v>
      </c>
      <c r="G44" s="34" t="s">
        <v>56</v>
      </c>
      <c r="H44" s="70">
        <v>900</v>
      </c>
      <c r="I44" s="67">
        <v>-30</v>
      </c>
      <c r="J44" s="65">
        <f t="shared" si="5"/>
        <v>870</v>
      </c>
    </row>
    <row r="45" spans="1:10" ht="12.95" customHeight="1">
      <c r="A45" s="113"/>
      <c r="B45" s="41" t="s">
        <v>58</v>
      </c>
      <c r="C45" s="66"/>
      <c r="D45" s="68"/>
      <c r="E45" s="68">
        <v>3412</v>
      </c>
      <c r="F45" s="68">
        <v>5137</v>
      </c>
      <c r="G45" s="34" t="s">
        <v>55</v>
      </c>
      <c r="H45" s="70">
        <v>100</v>
      </c>
      <c r="I45" s="67">
        <v>30</v>
      </c>
      <c r="J45" s="65">
        <f t="shared" si="5"/>
        <v>130</v>
      </c>
    </row>
    <row r="46" spans="1:10" ht="12.95" customHeight="1">
      <c r="A46" s="113" t="s">
        <v>130</v>
      </c>
      <c r="B46" s="101" t="s">
        <v>85</v>
      </c>
      <c r="C46" s="66"/>
      <c r="D46" s="68"/>
      <c r="E46" s="68">
        <v>3111</v>
      </c>
      <c r="F46" s="68">
        <v>5171</v>
      </c>
      <c r="G46" s="34" t="s">
        <v>84</v>
      </c>
      <c r="H46" s="70">
        <v>700</v>
      </c>
      <c r="I46" s="67">
        <v>-96</v>
      </c>
      <c r="J46" s="100">
        <f t="shared" si="5"/>
        <v>604</v>
      </c>
    </row>
    <row r="47" spans="1:10" ht="12.95" customHeight="1">
      <c r="A47" s="113"/>
      <c r="B47" s="101" t="s">
        <v>86</v>
      </c>
      <c r="C47" s="66"/>
      <c r="D47" s="68"/>
      <c r="E47" s="68">
        <v>3412</v>
      </c>
      <c r="F47" s="68">
        <v>5171</v>
      </c>
      <c r="G47" s="34" t="s">
        <v>87</v>
      </c>
      <c r="H47" s="70">
        <v>900</v>
      </c>
      <c r="I47" s="67">
        <v>-94</v>
      </c>
      <c r="J47" s="100">
        <f t="shared" si="5"/>
        <v>806</v>
      </c>
    </row>
    <row r="48" spans="1:10" ht="12.95" customHeight="1">
      <c r="A48" s="113"/>
      <c r="B48" s="101" t="s">
        <v>90</v>
      </c>
      <c r="C48" s="101"/>
      <c r="D48" s="101"/>
      <c r="E48" s="34">
        <v>2212</v>
      </c>
      <c r="F48" s="34" t="s">
        <v>97</v>
      </c>
      <c r="G48" s="34">
        <v>2157</v>
      </c>
      <c r="H48" s="70">
        <v>4500</v>
      </c>
      <c r="I48" s="67">
        <v>-500</v>
      </c>
      <c r="J48" s="100">
        <f t="shared" si="5"/>
        <v>4000</v>
      </c>
    </row>
    <row r="49" spans="1:10" ht="12.95" customHeight="1">
      <c r="A49" s="113"/>
      <c r="B49" s="101" t="s">
        <v>98</v>
      </c>
      <c r="C49" s="102"/>
      <c r="D49" s="102"/>
      <c r="E49" s="34">
        <v>2219</v>
      </c>
      <c r="F49" s="34">
        <v>5171</v>
      </c>
      <c r="G49" s="34">
        <v>2290</v>
      </c>
      <c r="H49" s="70">
        <v>2000</v>
      </c>
      <c r="I49" s="67">
        <v>-530</v>
      </c>
      <c r="J49" s="100">
        <f t="shared" si="5"/>
        <v>1470</v>
      </c>
    </row>
    <row r="50" spans="1:10" ht="12.95" customHeight="1">
      <c r="A50" s="113"/>
      <c r="B50" s="101" t="s">
        <v>121</v>
      </c>
      <c r="C50" s="66"/>
      <c r="D50" s="68"/>
      <c r="E50" s="68">
        <v>4350</v>
      </c>
      <c r="F50" s="68">
        <v>5171</v>
      </c>
      <c r="G50" s="34" t="s">
        <v>122</v>
      </c>
      <c r="H50" s="70">
        <v>700</v>
      </c>
      <c r="I50" s="67">
        <v>-5</v>
      </c>
      <c r="J50" s="100">
        <f t="shared" si="5"/>
        <v>695</v>
      </c>
    </row>
    <row r="51" spans="1:10" ht="12.95" customHeight="1">
      <c r="A51" s="113" t="s">
        <v>135</v>
      </c>
      <c r="B51" s="101" t="s">
        <v>137</v>
      </c>
      <c r="C51" s="66"/>
      <c r="D51" s="68"/>
      <c r="E51" s="68">
        <v>4379</v>
      </c>
      <c r="F51" s="68">
        <v>5154</v>
      </c>
      <c r="G51" s="34" t="s">
        <v>133</v>
      </c>
      <c r="H51" s="70">
        <v>5</v>
      </c>
      <c r="I51" s="67">
        <v>-0.5</v>
      </c>
      <c r="J51" s="100">
        <f t="shared" si="5"/>
        <v>4.5</v>
      </c>
    </row>
    <row r="52" spans="1:10" ht="12.95" customHeight="1">
      <c r="A52" s="113"/>
      <c r="B52" s="101" t="s">
        <v>138</v>
      </c>
      <c r="C52" s="66"/>
      <c r="D52" s="68"/>
      <c r="E52" s="68">
        <v>4379</v>
      </c>
      <c r="F52" s="68">
        <v>5154</v>
      </c>
      <c r="G52" s="34" t="s">
        <v>128</v>
      </c>
      <c r="H52" s="70">
        <v>5</v>
      </c>
      <c r="I52" s="67">
        <v>-2.5</v>
      </c>
      <c r="J52" s="100">
        <f t="shared" si="5"/>
        <v>2.5</v>
      </c>
    </row>
    <row r="53" spans="1:10" ht="12.95" customHeight="1">
      <c r="A53" s="113"/>
      <c r="B53" s="101" t="s">
        <v>139</v>
      </c>
      <c r="C53" s="66"/>
      <c r="D53" s="68"/>
      <c r="E53" s="68">
        <v>4379</v>
      </c>
      <c r="F53" s="68">
        <v>5154</v>
      </c>
      <c r="G53" s="34" t="s">
        <v>134</v>
      </c>
      <c r="H53" s="70">
        <v>7</v>
      </c>
      <c r="I53" s="67">
        <v>-0.5</v>
      </c>
      <c r="J53" s="100">
        <f t="shared" si="5"/>
        <v>6.5</v>
      </c>
    </row>
    <row r="54" spans="1:10" ht="12.95" customHeight="1">
      <c r="A54" s="113"/>
      <c r="B54" s="101" t="s">
        <v>140</v>
      </c>
      <c r="C54" s="66"/>
      <c r="D54" s="68"/>
      <c r="E54" s="68">
        <v>4379</v>
      </c>
      <c r="F54" s="68">
        <v>5152</v>
      </c>
      <c r="G54" s="34" t="s">
        <v>133</v>
      </c>
      <c r="H54" s="70">
        <v>33</v>
      </c>
      <c r="I54" s="67">
        <v>0.5</v>
      </c>
      <c r="J54" s="100">
        <f t="shared" si="5"/>
        <v>33.5</v>
      </c>
    </row>
    <row r="55" spans="1:10" ht="12.95" customHeight="1">
      <c r="A55" s="113"/>
      <c r="B55" s="101" t="s">
        <v>141</v>
      </c>
      <c r="C55" s="66"/>
      <c r="D55" s="68"/>
      <c r="E55" s="68">
        <v>4379</v>
      </c>
      <c r="F55" s="68">
        <v>5152</v>
      </c>
      <c r="G55" s="34" t="s">
        <v>128</v>
      </c>
      <c r="H55" s="70">
        <v>35</v>
      </c>
      <c r="I55" s="67">
        <v>2.5</v>
      </c>
      <c r="J55" s="100">
        <f t="shared" si="5"/>
        <v>37.5</v>
      </c>
    </row>
    <row r="56" spans="1:10" ht="12.95" customHeight="1">
      <c r="A56" s="113"/>
      <c r="B56" s="101" t="s">
        <v>142</v>
      </c>
      <c r="C56" s="66"/>
      <c r="D56" s="68"/>
      <c r="E56" s="68">
        <v>4379</v>
      </c>
      <c r="F56" s="68">
        <v>5157</v>
      </c>
      <c r="G56" s="34" t="s">
        <v>134</v>
      </c>
      <c r="H56" s="70">
        <v>2</v>
      </c>
      <c r="I56" s="67">
        <v>0.5</v>
      </c>
      <c r="J56" s="100">
        <f t="shared" si="5"/>
        <v>2.5</v>
      </c>
    </row>
    <row r="57" spans="1:10" ht="12.95" customHeight="1">
      <c r="A57" s="104" t="s">
        <v>136</v>
      </c>
      <c r="B57" s="41" t="s">
        <v>143</v>
      </c>
      <c r="C57" s="66"/>
      <c r="D57" s="68"/>
      <c r="E57" s="68">
        <v>3612</v>
      </c>
      <c r="F57" s="68">
        <v>5171</v>
      </c>
      <c r="G57" s="34" t="s">
        <v>144</v>
      </c>
      <c r="H57" s="70">
        <v>4560</v>
      </c>
      <c r="I57" s="67">
        <v>-1800</v>
      </c>
      <c r="J57" s="39">
        <f t="shared" si="5"/>
        <v>2760</v>
      </c>
    </row>
    <row r="58" spans="1:10" ht="12.95" customHeight="1">
      <c r="A58" s="110" t="s">
        <v>149</v>
      </c>
      <c r="B58" s="85" t="s">
        <v>150</v>
      </c>
      <c r="C58" s="66"/>
      <c r="D58" s="66"/>
      <c r="E58" s="68">
        <v>5511</v>
      </c>
      <c r="F58" s="68">
        <v>5311</v>
      </c>
      <c r="G58" s="69" t="s">
        <v>146</v>
      </c>
      <c r="H58" s="94">
        <v>0</v>
      </c>
      <c r="I58" s="105">
        <v>20</v>
      </c>
      <c r="J58" s="70">
        <f>H58+I58</f>
        <v>20</v>
      </c>
    </row>
    <row r="59" spans="1:10" ht="12.95" customHeight="1">
      <c r="A59" s="111"/>
      <c r="B59" s="85" t="s">
        <v>166</v>
      </c>
      <c r="C59" s="66"/>
      <c r="D59" s="66"/>
      <c r="E59" s="68">
        <v>5212</v>
      </c>
      <c r="F59" s="68">
        <v>5137</v>
      </c>
      <c r="G59" s="69"/>
      <c r="H59" s="94">
        <v>100</v>
      </c>
      <c r="I59" s="105">
        <v>-20</v>
      </c>
      <c r="J59" s="70">
        <f aca="true" t="shared" si="6" ref="J59">H59+I59</f>
        <v>80</v>
      </c>
    </row>
    <row r="60" spans="1:10" ht="12.95" customHeight="1">
      <c r="A60" s="111"/>
      <c r="B60" s="85" t="s">
        <v>151</v>
      </c>
      <c r="C60" s="66"/>
      <c r="D60" s="66"/>
      <c r="E60" s="68">
        <v>5512</v>
      </c>
      <c r="F60" s="68">
        <v>5132</v>
      </c>
      <c r="G60" s="69" t="s">
        <v>147</v>
      </c>
      <c r="H60" s="94">
        <v>35</v>
      </c>
      <c r="I60" s="105">
        <v>60</v>
      </c>
      <c r="J60" s="70">
        <f>H60+I60</f>
        <v>95</v>
      </c>
    </row>
    <row r="61" spans="1:10" ht="12.95" customHeight="1">
      <c r="A61" s="111"/>
      <c r="B61" s="85" t="s">
        <v>152</v>
      </c>
      <c r="C61" s="66"/>
      <c r="D61" s="66"/>
      <c r="E61" s="68">
        <v>5512</v>
      </c>
      <c r="F61" s="68">
        <v>5134</v>
      </c>
      <c r="G61" s="69" t="s">
        <v>147</v>
      </c>
      <c r="H61" s="94">
        <v>10</v>
      </c>
      <c r="I61" s="105">
        <v>20</v>
      </c>
      <c r="J61" s="70">
        <f>H61+I61</f>
        <v>30</v>
      </c>
    </row>
    <row r="62" spans="1:10" ht="12.95" customHeight="1">
      <c r="A62" s="111"/>
      <c r="B62" s="85" t="s">
        <v>153</v>
      </c>
      <c r="C62" s="66"/>
      <c r="D62" s="66"/>
      <c r="E62" s="68">
        <v>5512</v>
      </c>
      <c r="F62" s="68">
        <v>5137</v>
      </c>
      <c r="G62" s="69" t="s">
        <v>147</v>
      </c>
      <c r="H62" s="94">
        <v>40</v>
      </c>
      <c r="I62" s="105">
        <v>20</v>
      </c>
      <c r="J62" s="70">
        <f aca="true" t="shared" si="7" ref="J62:J71">H62+I62</f>
        <v>60</v>
      </c>
    </row>
    <row r="63" spans="1:10" ht="12.95" customHeight="1">
      <c r="A63" s="111"/>
      <c r="B63" s="85" t="s">
        <v>154</v>
      </c>
      <c r="C63" s="66"/>
      <c r="D63" s="66"/>
      <c r="E63" s="68">
        <v>5512</v>
      </c>
      <c r="F63" s="68">
        <v>5162</v>
      </c>
      <c r="G63" s="69" t="s">
        <v>147</v>
      </c>
      <c r="H63" s="94">
        <v>14</v>
      </c>
      <c r="I63" s="105">
        <v>3</v>
      </c>
      <c r="J63" s="70">
        <f t="shared" si="7"/>
        <v>17</v>
      </c>
    </row>
    <row r="64" spans="1:10" ht="12.95" customHeight="1">
      <c r="A64" s="111"/>
      <c r="B64" s="85" t="s">
        <v>155</v>
      </c>
      <c r="C64" s="66"/>
      <c r="D64" s="66"/>
      <c r="E64" s="68">
        <v>5512</v>
      </c>
      <c r="F64" s="68">
        <v>5171</v>
      </c>
      <c r="G64" s="69" t="s">
        <v>147</v>
      </c>
      <c r="H64" s="94">
        <v>80</v>
      </c>
      <c r="I64" s="105">
        <v>30</v>
      </c>
      <c r="J64" s="70">
        <f t="shared" si="7"/>
        <v>110</v>
      </c>
    </row>
    <row r="65" spans="1:10" ht="12.95" customHeight="1">
      <c r="A65" s="111"/>
      <c r="B65" s="85" t="s">
        <v>156</v>
      </c>
      <c r="C65" s="66"/>
      <c r="D65" s="66"/>
      <c r="E65" s="68">
        <v>5512</v>
      </c>
      <c r="F65" s="68">
        <v>5179</v>
      </c>
      <c r="G65" s="69" t="s">
        <v>147</v>
      </c>
      <c r="H65" s="94">
        <v>3.5</v>
      </c>
      <c r="I65" s="105">
        <v>1.5</v>
      </c>
      <c r="J65" s="70">
        <f t="shared" si="7"/>
        <v>5</v>
      </c>
    </row>
    <row r="66" spans="1:10" ht="12.95" customHeight="1">
      <c r="A66" s="111"/>
      <c r="B66" s="85" t="s">
        <v>157</v>
      </c>
      <c r="C66" s="66"/>
      <c r="D66" s="66"/>
      <c r="E66" s="68">
        <v>5512</v>
      </c>
      <c r="F66" s="68">
        <v>5137</v>
      </c>
      <c r="G66" s="69" t="s">
        <v>148</v>
      </c>
      <c r="H66" s="94">
        <v>30</v>
      </c>
      <c r="I66" s="105">
        <v>30</v>
      </c>
      <c r="J66" s="70">
        <f t="shared" si="7"/>
        <v>60</v>
      </c>
    </row>
    <row r="67" spans="1:10" ht="12.95" customHeight="1">
      <c r="A67" s="111"/>
      <c r="B67" s="85" t="s">
        <v>158</v>
      </c>
      <c r="C67" s="66"/>
      <c r="D67" s="66"/>
      <c r="E67" s="68">
        <v>5512</v>
      </c>
      <c r="F67" s="68">
        <v>5156</v>
      </c>
      <c r="G67" s="69" t="s">
        <v>148</v>
      </c>
      <c r="H67" s="94">
        <v>35</v>
      </c>
      <c r="I67" s="105">
        <v>10</v>
      </c>
      <c r="J67" s="70">
        <f t="shared" si="7"/>
        <v>45</v>
      </c>
    </row>
    <row r="68" spans="1:10" ht="12.95" customHeight="1">
      <c r="A68" s="111"/>
      <c r="B68" s="85" t="s">
        <v>159</v>
      </c>
      <c r="C68" s="66"/>
      <c r="D68" s="66"/>
      <c r="E68" s="68">
        <v>5512</v>
      </c>
      <c r="F68" s="68">
        <v>5179</v>
      </c>
      <c r="G68" s="69" t="s">
        <v>148</v>
      </c>
      <c r="H68" s="94">
        <v>5</v>
      </c>
      <c r="I68" s="105">
        <v>2.5</v>
      </c>
      <c r="J68" s="70">
        <f t="shared" si="7"/>
        <v>7.5</v>
      </c>
    </row>
    <row r="69" spans="1:10" ht="12.95" customHeight="1">
      <c r="A69" s="111"/>
      <c r="B69" s="85" t="s">
        <v>160</v>
      </c>
      <c r="C69" s="66"/>
      <c r="D69" s="66"/>
      <c r="E69" s="68">
        <v>5212</v>
      </c>
      <c r="F69" s="68">
        <v>5137</v>
      </c>
      <c r="G69" s="69"/>
      <c r="H69" s="94">
        <v>80</v>
      </c>
      <c r="I69" s="105">
        <v>-20</v>
      </c>
      <c r="J69" s="70">
        <f t="shared" si="7"/>
        <v>60</v>
      </c>
    </row>
    <row r="70" spans="1:10" ht="12.95" customHeight="1">
      <c r="A70" s="111"/>
      <c r="B70" s="85" t="s">
        <v>161</v>
      </c>
      <c r="C70" s="66"/>
      <c r="D70" s="66"/>
      <c r="E70" s="68">
        <v>5212</v>
      </c>
      <c r="F70" s="68">
        <v>5169</v>
      </c>
      <c r="G70" s="69"/>
      <c r="H70" s="94">
        <v>380</v>
      </c>
      <c r="I70" s="105">
        <v>-100</v>
      </c>
      <c r="J70" s="70">
        <f t="shared" si="7"/>
        <v>280</v>
      </c>
    </row>
    <row r="71" spans="1:10" ht="12.95" customHeight="1">
      <c r="A71" s="112"/>
      <c r="B71" s="85" t="s">
        <v>161</v>
      </c>
      <c r="C71" s="66"/>
      <c r="D71" s="66"/>
      <c r="E71" s="68">
        <v>5279</v>
      </c>
      <c r="F71" s="68">
        <v>5169</v>
      </c>
      <c r="G71" s="106"/>
      <c r="H71" s="94">
        <v>190</v>
      </c>
      <c r="I71" s="105">
        <v>-57</v>
      </c>
      <c r="J71" s="70">
        <f t="shared" si="7"/>
        <v>133</v>
      </c>
    </row>
    <row r="72" spans="1:10" ht="12.95" customHeight="1">
      <c r="A72" s="14"/>
      <c r="B72" s="18"/>
      <c r="C72" s="19"/>
      <c r="D72" s="19"/>
      <c r="E72" s="117" t="s">
        <v>21</v>
      </c>
      <c r="F72" s="118"/>
      <c r="G72" s="119"/>
      <c r="H72" s="23">
        <f>SUM(H22:H71)</f>
        <v>16450.1</v>
      </c>
      <c r="I72" s="23">
        <f>SUM(I22:I71)</f>
        <v>-3025</v>
      </c>
      <c r="J72" s="23">
        <f>SUM(J22:J71)</f>
        <v>13425.1</v>
      </c>
    </row>
    <row r="73" spans="1:10" ht="12.95" customHeight="1">
      <c r="A73" s="33" t="s">
        <v>22</v>
      </c>
      <c r="B73" s="18"/>
      <c r="C73" s="19"/>
      <c r="D73" s="19"/>
      <c r="E73" s="20"/>
      <c r="F73" s="18"/>
      <c r="G73" s="18"/>
      <c r="H73" s="21"/>
      <c r="I73" s="21"/>
      <c r="J73" s="24"/>
    </row>
    <row r="74" spans="1:10" ht="12.95" customHeight="1">
      <c r="A74" s="89" t="s">
        <v>13</v>
      </c>
      <c r="B74" s="41" t="s">
        <v>79</v>
      </c>
      <c r="C74" s="86"/>
      <c r="D74" s="86"/>
      <c r="E74" s="68">
        <v>6171</v>
      </c>
      <c r="F74" s="68">
        <v>6111</v>
      </c>
      <c r="G74" s="34"/>
      <c r="H74" s="70">
        <v>480</v>
      </c>
      <c r="I74" s="67">
        <v>122</v>
      </c>
      <c r="J74" s="39">
        <f aca="true" t="shared" si="8" ref="J74">H74+I74</f>
        <v>602</v>
      </c>
    </row>
    <row r="75" spans="1:10" ht="12.95" customHeight="1">
      <c r="A75" s="116" t="s">
        <v>14</v>
      </c>
      <c r="B75" s="71" t="s">
        <v>88</v>
      </c>
      <c r="C75" s="72" t="s">
        <v>43</v>
      </c>
      <c r="D75" s="73"/>
      <c r="E75" s="73">
        <v>3111</v>
      </c>
      <c r="F75" s="73">
        <v>6121</v>
      </c>
      <c r="G75" s="74" t="s">
        <v>89</v>
      </c>
      <c r="H75" s="75">
        <v>0</v>
      </c>
      <c r="I75" s="76">
        <v>190</v>
      </c>
      <c r="J75" s="87">
        <f>H75+I75</f>
        <v>190</v>
      </c>
    </row>
    <row r="76" spans="1:10" ht="12.95" customHeight="1">
      <c r="A76" s="116"/>
      <c r="B76" s="41" t="s">
        <v>91</v>
      </c>
      <c r="C76" s="66"/>
      <c r="D76" s="68"/>
      <c r="E76" s="68">
        <v>3639</v>
      </c>
      <c r="F76" s="68">
        <v>6121</v>
      </c>
      <c r="G76" s="34" t="s">
        <v>92</v>
      </c>
      <c r="H76" s="70">
        <v>8000</v>
      </c>
      <c r="I76" s="67">
        <v>500</v>
      </c>
      <c r="J76" s="39">
        <f aca="true" t="shared" si="9" ref="J76">H76+I76</f>
        <v>8500</v>
      </c>
    </row>
    <row r="77" spans="1:10" ht="12.95" customHeight="1">
      <c r="A77" s="116"/>
      <c r="B77" s="41" t="s">
        <v>93</v>
      </c>
      <c r="C77" s="41"/>
      <c r="D77" s="41"/>
      <c r="E77" s="34" t="s">
        <v>94</v>
      </c>
      <c r="F77" s="34" t="s">
        <v>95</v>
      </c>
      <c r="G77" s="34" t="s">
        <v>96</v>
      </c>
      <c r="H77" s="70">
        <v>2000</v>
      </c>
      <c r="I77" s="67">
        <v>-2000</v>
      </c>
      <c r="J77" s="39">
        <f aca="true" t="shared" si="10" ref="J77:J90">H77+I77</f>
        <v>0</v>
      </c>
    </row>
    <row r="78" spans="1:12" ht="12.95" customHeight="1">
      <c r="A78" s="116"/>
      <c r="B78" s="41" t="s">
        <v>99</v>
      </c>
      <c r="C78" s="66"/>
      <c r="D78" s="68"/>
      <c r="E78" s="68">
        <v>3421</v>
      </c>
      <c r="F78" s="68">
        <v>6121</v>
      </c>
      <c r="G78" s="34" t="s">
        <v>100</v>
      </c>
      <c r="H78" s="70">
        <v>5000</v>
      </c>
      <c r="I78" s="67">
        <v>550</v>
      </c>
      <c r="J78" s="39">
        <f t="shared" si="10"/>
        <v>5550</v>
      </c>
      <c r="L78" s="103"/>
    </row>
    <row r="79" spans="1:10" ht="12.95" customHeight="1">
      <c r="A79" s="116"/>
      <c r="B79" s="41" t="s">
        <v>102</v>
      </c>
      <c r="C79" s="66"/>
      <c r="D79" s="68"/>
      <c r="E79" s="68">
        <v>3412</v>
      </c>
      <c r="F79" s="68">
        <v>6121</v>
      </c>
      <c r="G79" s="34" t="s">
        <v>101</v>
      </c>
      <c r="H79" s="70">
        <v>9000</v>
      </c>
      <c r="I79" s="67">
        <v>180</v>
      </c>
      <c r="J79" s="39">
        <f t="shared" si="10"/>
        <v>9180</v>
      </c>
    </row>
    <row r="80" spans="1:10" ht="12.95" customHeight="1">
      <c r="A80" s="116"/>
      <c r="B80" s="41" t="s">
        <v>104</v>
      </c>
      <c r="C80" s="66"/>
      <c r="D80" s="68"/>
      <c r="E80" s="68">
        <v>3639</v>
      </c>
      <c r="F80" s="68">
        <v>6121</v>
      </c>
      <c r="G80" s="34" t="s">
        <v>103</v>
      </c>
      <c r="H80" s="70">
        <v>8180</v>
      </c>
      <c r="I80" s="67">
        <v>1800</v>
      </c>
      <c r="J80" s="39">
        <f t="shared" si="10"/>
        <v>9980</v>
      </c>
    </row>
    <row r="81" spans="1:10" ht="12.95" customHeight="1">
      <c r="A81" s="116"/>
      <c r="B81" s="41" t="s">
        <v>109</v>
      </c>
      <c r="C81" s="66"/>
      <c r="D81" s="68"/>
      <c r="E81" s="68">
        <v>3639</v>
      </c>
      <c r="F81" s="68">
        <v>6121</v>
      </c>
      <c r="G81" s="34" t="s">
        <v>105</v>
      </c>
      <c r="H81" s="70">
        <v>500</v>
      </c>
      <c r="I81" s="67">
        <v>-97</v>
      </c>
      <c r="J81" s="39">
        <f t="shared" si="10"/>
        <v>403</v>
      </c>
    </row>
    <row r="82" spans="1:14" ht="12.95" customHeight="1">
      <c r="A82" s="116"/>
      <c r="B82" s="41" t="s">
        <v>110</v>
      </c>
      <c r="C82" s="66"/>
      <c r="D82" s="68"/>
      <c r="E82" s="68">
        <v>3639</v>
      </c>
      <c r="F82" s="68">
        <v>6121</v>
      </c>
      <c r="G82" s="34" t="s">
        <v>106</v>
      </c>
      <c r="H82" s="70">
        <v>200</v>
      </c>
      <c r="I82" s="67">
        <v>-58</v>
      </c>
      <c r="J82" s="39">
        <f t="shared" si="10"/>
        <v>142</v>
      </c>
      <c r="N82" s="103"/>
    </row>
    <row r="83" spans="1:14" ht="12.95" customHeight="1">
      <c r="A83" s="116"/>
      <c r="B83" s="41" t="s">
        <v>107</v>
      </c>
      <c r="C83" s="66"/>
      <c r="D83" s="68"/>
      <c r="E83" s="68">
        <v>3639</v>
      </c>
      <c r="F83" s="68">
        <v>6121</v>
      </c>
      <c r="G83" s="34" t="s">
        <v>108</v>
      </c>
      <c r="H83" s="70">
        <v>70</v>
      </c>
      <c r="I83" s="67">
        <v>155</v>
      </c>
      <c r="J83" s="39">
        <f t="shared" si="10"/>
        <v>225</v>
      </c>
      <c r="N83" s="103"/>
    </row>
    <row r="84" spans="1:14" ht="12.95" customHeight="1">
      <c r="A84" s="116"/>
      <c r="B84" s="41" t="s">
        <v>111</v>
      </c>
      <c r="C84" s="66"/>
      <c r="D84" s="68"/>
      <c r="E84" s="68">
        <v>2219</v>
      </c>
      <c r="F84" s="68">
        <v>6121</v>
      </c>
      <c r="G84" s="34" t="s">
        <v>112</v>
      </c>
      <c r="H84" s="70">
        <v>97.2</v>
      </c>
      <c r="I84" s="67">
        <v>-39</v>
      </c>
      <c r="J84" s="39">
        <f t="shared" si="10"/>
        <v>58.2</v>
      </c>
      <c r="N84" s="103"/>
    </row>
    <row r="85" spans="1:14" ht="12.95" customHeight="1">
      <c r="A85" s="116"/>
      <c r="B85" s="41" t="s">
        <v>113</v>
      </c>
      <c r="C85" s="66"/>
      <c r="D85" s="68"/>
      <c r="E85" s="68">
        <v>4350</v>
      </c>
      <c r="F85" s="68">
        <v>6121</v>
      </c>
      <c r="G85" s="34" t="s">
        <v>114</v>
      </c>
      <c r="H85" s="70">
        <v>1334.5</v>
      </c>
      <c r="I85" s="67">
        <v>13</v>
      </c>
      <c r="J85" s="39">
        <f t="shared" si="10"/>
        <v>1347.5</v>
      </c>
      <c r="N85" s="103"/>
    </row>
    <row r="86" spans="1:14" ht="12.95" customHeight="1">
      <c r="A86" s="116"/>
      <c r="B86" s="41" t="s">
        <v>116</v>
      </c>
      <c r="C86" s="66"/>
      <c r="D86" s="68"/>
      <c r="E86" s="68">
        <v>4350</v>
      </c>
      <c r="F86" s="68">
        <v>6121</v>
      </c>
      <c r="G86" s="34" t="s">
        <v>115</v>
      </c>
      <c r="H86" s="70">
        <v>920</v>
      </c>
      <c r="I86" s="67">
        <v>26</v>
      </c>
      <c r="J86" s="39">
        <f t="shared" si="10"/>
        <v>946</v>
      </c>
      <c r="N86" s="103"/>
    </row>
    <row r="87" spans="1:14" ht="12.95" customHeight="1">
      <c r="A87" s="116"/>
      <c r="B87" s="41" t="s">
        <v>118</v>
      </c>
      <c r="C87" s="66"/>
      <c r="D87" s="68"/>
      <c r="E87" s="68">
        <v>3113</v>
      </c>
      <c r="F87" s="68">
        <v>6121</v>
      </c>
      <c r="G87" s="34" t="s">
        <v>117</v>
      </c>
      <c r="H87" s="70">
        <v>20</v>
      </c>
      <c r="I87" s="67">
        <v>-20</v>
      </c>
      <c r="J87" s="39">
        <f t="shared" si="10"/>
        <v>0</v>
      </c>
      <c r="N87" s="103"/>
    </row>
    <row r="88" spans="1:14" ht="12.95" customHeight="1">
      <c r="A88" s="116"/>
      <c r="B88" s="41" t="s">
        <v>119</v>
      </c>
      <c r="C88" s="66"/>
      <c r="D88" s="68"/>
      <c r="E88" s="68">
        <v>2229</v>
      </c>
      <c r="F88" s="68">
        <v>6121</v>
      </c>
      <c r="G88" s="34" t="s">
        <v>120</v>
      </c>
      <c r="H88" s="70">
        <v>100</v>
      </c>
      <c r="I88" s="67">
        <v>20</v>
      </c>
      <c r="J88" s="39">
        <f t="shared" si="10"/>
        <v>120</v>
      </c>
      <c r="N88" s="103"/>
    </row>
    <row r="89" spans="1:14" ht="12.95" customHeight="1">
      <c r="A89" s="116"/>
      <c r="B89" s="41" t="s">
        <v>123</v>
      </c>
      <c r="C89" s="66"/>
      <c r="D89" s="68"/>
      <c r="E89" s="68">
        <v>4350</v>
      </c>
      <c r="F89" s="68">
        <v>6121</v>
      </c>
      <c r="G89" s="34" t="s">
        <v>124</v>
      </c>
      <c r="H89" s="70">
        <v>100.5</v>
      </c>
      <c r="I89" s="67">
        <v>5</v>
      </c>
      <c r="J89" s="39">
        <f t="shared" si="10"/>
        <v>105.5</v>
      </c>
      <c r="N89" s="103"/>
    </row>
    <row r="90" spans="1:14" ht="12.95" customHeight="1">
      <c r="A90" s="89" t="s">
        <v>15</v>
      </c>
      <c r="B90" s="71" t="s">
        <v>162</v>
      </c>
      <c r="C90" s="72" t="s">
        <v>43</v>
      </c>
      <c r="D90" s="73"/>
      <c r="E90" s="73">
        <v>3613</v>
      </c>
      <c r="F90" s="73">
        <v>6121</v>
      </c>
      <c r="G90" s="74" t="s">
        <v>145</v>
      </c>
      <c r="H90" s="75">
        <v>0</v>
      </c>
      <c r="I90" s="76">
        <v>1800</v>
      </c>
      <c r="J90" s="87">
        <f t="shared" si="10"/>
        <v>1800</v>
      </c>
      <c r="N90" s="103"/>
    </row>
    <row r="91" spans="1:10" ht="12.95" customHeight="1">
      <c r="A91" s="83"/>
      <c r="B91" s="80"/>
      <c r="C91" s="82"/>
      <c r="D91" s="81"/>
      <c r="E91" s="120" t="s">
        <v>23</v>
      </c>
      <c r="F91" s="120"/>
      <c r="G91" s="120"/>
      <c r="H91" s="42">
        <f>SUM(H74:H90)</f>
        <v>36002.2</v>
      </c>
      <c r="I91" s="42">
        <f>SUM(I74:I90)</f>
        <v>3147</v>
      </c>
      <c r="J91" s="42">
        <f>SUM(J74:J90)</f>
        <v>39149.2</v>
      </c>
    </row>
    <row r="92" spans="1:10" ht="12.95" customHeight="1">
      <c r="A92" s="43" t="s">
        <v>33</v>
      </c>
      <c r="B92" s="44"/>
      <c r="C92" s="45"/>
      <c r="D92" s="45"/>
      <c r="E92" s="46"/>
      <c r="F92" s="46"/>
      <c r="G92" s="46"/>
      <c r="H92" s="47"/>
      <c r="I92" s="48"/>
      <c r="J92" s="49"/>
    </row>
    <row r="93" spans="1:10" ht="12.95" customHeight="1">
      <c r="A93" s="89"/>
      <c r="B93" s="41"/>
      <c r="C93" s="38"/>
      <c r="D93" s="89"/>
      <c r="E93" s="50"/>
      <c r="F93" s="34"/>
      <c r="G93" s="34"/>
      <c r="H93" s="37"/>
      <c r="I93" s="40"/>
      <c r="J93" s="37"/>
    </row>
    <row r="94" spans="1:10" ht="12.95" customHeight="1">
      <c r="A94" s="16"/>
      <c r="B94" s="15"/>
      <c r="C94" s="16"/>
      <c r="D94" s="16"/>
      <c r="E94" s="121" t="s">
        <v>34</v>
      </c>
      <c r="F94" s="122"/>
      <c r="G94" s="123"/>
      <c r="H94" s="51">
        <f>SUM(H93:H93)</f>
        <v>0</v>
      </c>
      <c r="I94" s="51">
        <f>SUM(I93:I93)</f>
        <v>0</v>
      </c>
      <c r="J94" s="51">
        <f>SUM(J93:J93)</f>
        <v>0</v>
      </c>
    </row>
    <row r="95" spans="1:10" ht="12.95" customHeight="1">
      <c r="A95" s="16"/>
      <c r="B95" s="15"/>
      <c r="C95" s="16"/>
      <c r="D95" s="16"/>
      <c r="E95" s="25"/>
      <c r="F95" s="25"/>
      <c r="G95" s="26"/>
      <c r="H95" s="31"/>
      <c r="I95" s="30"/>
      <c r="J95" s="31"/>
    </row>
    <row r="96" spans="1:10" ht="12.95" customHeight="1">
      <c r="A96" s="2"/>
      <c r="B96" s="27" t="s">
        <v>32</v>
      </c>
      <c r="C96" s="19"/>
      <c r="D96" s="115" t="s">
        <v>16</v>
      </c>
      <c r="E96" s="115"/>
      <c r="F96" s="115"/>
      <c r="G96" s="115"/>
      <c r="H96" s="115"/>
      <c r="I96" s="36">
        <f>I17</f>
        <v>905.4000000000002</v>
      </c>
      <c r="J96" s="52"/>
    </row>
    <row r="97" spans="1:10" ht="12.95" customHeight="1">
      <c r="A97" s="2"/>
      <c r="B97" s="18"/>
      <c r="C97" s="19"/>
      <c r="D97" s="115" t="s">
        <v>24</v>
      </c>
      <c r="E97" s="115"/>
      <c r="F97" s="115"/>
      <c r="G97" s="115"/>
      <c r="H97" s="115"/>
      <c r="I97" s="36">
        <f>I72+I18</f>
        <v>-2635</v>
      </c>
      <c r="J97" s="53"/>
    </row>
    <row r="98" spans="1:10" ht="12.95" customHeight="1">
      <c r="A98" s="2"/>
      <c r="B98" s="18"/>
      <c r="C98" s="19"/>
      <c r="D98" s="115" t="s">
        <v>25</v>
      </c>
      <c r="E98" s="115"/>
      <c r="F98" s="115"/>
      <c r="G98" s="115"/>
      <c r="H98" s="115"/>
      <c r="I98" s="36">
        <f>I91+I19</f>
        <v>3540.4</v>
      </c>
      <c r="J98" s="54"/>
    </row>
    <row r="99" spans="1:10" ht="12.95" customHeight="1">
      <c r="A99" s="2"/>
      <c r="B99" s="18"/>
      <c r="C99" s="19"/>
      <c r="D99" s="115" t="s">
        <v>26</v>
      </c>
      <c r="E99" s="115"/>
      <c r="F99" s="115"/>
      <c r="G99" s="115"/>
      <c r="H99" s="115"/>
      <c r="I99" s="36">
        <f>I97+I98</f>
        <v>905.4000000000001</v>
      </c>
      <c r="J99" s="54"/>
    </row>
    <row r="100" spans="1:10" ht="12.95" customHeight="1">
      <c r="A100" s="2"/>
      <c r="B100" s="18"/>
      <c r="C100" s="19"/>
      <c r="D100" s="114" t="s">
        <v>27</v>
      </c>
      <c r="E100" s="114"/>
      <c r="F100" s="114"/>
      <c r="G100" s="114"/>
      <c r="H100" s="114"/>
      <c r="I100" s="36">
        <f>I96-I99</f>
        <v>0</v>
      </c>
      <c r="J100" s="54"/>
    </row>
    <row r="101" spans="1:10" ht="12.95" customHeight="1">
      <c r="A101" s="2"/>
      <c r="B101" s="18"/>
      <c r="C101" s="19"/>
      <c r="D101" s="114" t="s">
        <v>28</v>
      </c>
      <c r="E101" s="114"/>
      <c r="F101" s="114"/>
      <c r="G101" s="114"/>
      <c r="H101" s="114"/>
      <c r="I101" s="36">
        <f>I94</f>
        <v>0</v>
      </c>
      <c r="J101" s="54"/>
    </row>
    <row r="102" spans="1:10" ht="12.95" customHeight="1">
      <c r="A102" s="2"/>
      <c r="B102" s="2"/>
      <c r="C102" s="28"/>
      <c r="D102" s="28"/>
      <c r="E102" s="55"/>
      <c r="F102" s="56"/>
      <c r="G102" s="57"/>
      <c r="H102" s="58">
        <v>44720</v>
      </c>
      <c r="I102" s="56"/>
      <c r="J102" s="59">
        <v>44741</v>
      </c>
    </row>
    <row r="103" spans="1:10" ht="12.95" customHeight="1">
      <c r="A103" s="2"/>
      <c r="B103" s="27" t="s">
        <v>36</v>
      </c>
      <c r="C103" s="19"/>
      <c r="D103" s="114" t="s">
        <v>29</v>
      </c>
      <c r="E103" s="114"/>
      <c r="F103" s="114"/>
      <c r="G103" s="114"/>
      <c r="H103" s="36">
        <v>520576.17</v>
      </c>
      <c r="I103" s="36">
        <f>I96</f>
        <v>905.4000000000002</v>
      </c>
      <c r="J103" s="36">
        <f>H103+I103</f>
        <v>521481.57</v>
      </c>
    </row>
    <row r="104" spans="1:10" ht="12.95" customHeight="1">
      <c r="A104" s="2"/>
      <c r="B104" s="18"/>
      <c r="C104" s="19"/>
      <c r="D104" s="115" t="s">
        <v>24</v>
      </c>
      <c r="E104" s="115"/>
      <c r="F104" s="115"/>
      <c r="G104" s="115"/>
      <c r="H104" s="35">
        <v>432256.52</v>
      </c>
      <c r="I104" s="36">
        <f>I72+I18</f>
        <v>-2635</v>
      </c>
      <c r="J104" s="35">
        <f>H104+I104</f>
        <v>429621.52</v>
      </c>
    </row>
    <row r="105" spans="1:10" ht="12.95" customHeight="1">
      <c r="A105" s="2"/>
      <c r="B105" s="18"/>
      <c r="C105" s="19"/>
      <c r="D105" s="115" t="s">
        <v>25</v>
      </c>
      <c r="E105" s="115"/>
      <c r="F105" s="115"/>
      <c r="G105" s="115"/>
      <c r="H105" s="35">
        <v>100969.1</v>
      </c>
      <c r="I105" s="36">
        <f>I91+I19</f>
        <v>3540.4</v>
      </c>
      <c r="J105" s="35">
        <f>H105+I105</f>
        <v>104509.5</v>
      </c>
    </row>
    <row r="106" spans="1:10" ht="12.95" customHeight="1">
      <c r="A106" s="2"/>
      <c r="C106" s="28"/>
      <c r="D106" s="114" t="s">
        <v>30</v>
      </c>
      <c r="E106" s="114"/>
      <c r="F106" s="114"/>
      <c r="G106" s="114"/>
      <c r="H106" s="36">
        <f>SUM(H104:H105)</f>
        <v>533225.62</v>
      </c>
      <c r="I106" s="36">
        <f>SUM(I104:I105)</f>
        <v>905.4000000000001</v>
      </c>
      <c r="J106" s="36">
        <f>SUM(J104:J105)</f>
        <v>534131.02</v>
      </c>
    </row>
    <row r="107" spans="1:10" ht="12.95" customHeight="1">
      <c r="A107" s="2"/>
      <c r="B107" s="2"/>
      <c r="C107" s="28"/>
      <c r="D107" s="115" t="s">
        <v>19</v>
      </c>
      <c r="E107" s="115"/>
      <c r="F107" s="115"/>
      <c r="G107" s="115"/>
      <c r="H107" s="35">
        <f>H103-H106</f>
        <v>-12649.450000000012</v>
      </c>
      <c r="I107" s="36">
        <f>I103-I106</f>
        <v>0</v>
      </c>
      <c r="J107" s="35">
        <f>J103-J106</f>
        <v>-12649.450000000012</v>
      </c>
    </row>
    <row r="108" spans="1:10" ht="12.95" customHeight="1">
      <c r="A108" s="2"/>
      <c r="B108" s="29" t="s">
        <v>37</v>
      </c>
      <c r="C108" s="28"/>
      <c r="D108" s="114" t="s">
        <v>31</v>
      </c>
      <c r="E108" s="114"/>
      <c r="F108" s="114"/>
      <c r="G108" s="114"/>
      <c r="H108" s="60">
        <v>0</v>
      </c>
      <c r="I108" s="36">
        <f>I101</f>
        <v>0</v>
      </c>
      <c r="J108" s="36">
        <f>H108+I108</f>
        <v>0</v>
      </c>
    </row>
    <row r="109" spans="5:10" ht="12.95" customHeight="1">
      <c r="E109" s="64"/>
      <c r="F109" s="64"/>
      <c r="G109" s="64"/>
      <c r="H109" s="64"/>
      <c r="I109" s="64"/>
      <c r="J109" s="64"/>
    </row>
    <row r="110" ht="12.95" customHeight="1"/>
    <row r="111" ht="12.95" customHeight="1"/>
    <row r="112" ht="12.95" customHeight="1"/>
    <row r="113" ht="12.95" customHeight="1"/>
    <row r="114" ht="12.95" customHeight="1"/>
    <row r="115" ht="12.95" customHeight="1"/>
    <row r="116" ht="12.95" customHeight="1"/>
    <row r="117" ht="12.95" customHeight="1"/>
    <row r="118" ht="12.95" customHeight="1"/>
    <row r="119" ht="12.95" customHeight="1"/>
    <row r="120" ht="12.95" customHeight="1"/>
  </sheetData>
  <mergeCells count="36">
    <mergeCell ref="B2:B3"/>
    <mergeCell ref="E2:E3"/>
    <mergeCell ref="F2:F3"/>
    <mergeCell ref="G2:G3"/>
    <mergeCell ref="A5:A6"/>
    <mergeCell ref="A7:A12"/>
    <mergeCell ref="D100:H100"/>
    <mergeCell ref="D101:H101"/>
    <mergeCell ref="D103:G103"/>
    <mergeCell ref="A44:A45"/>
    <mergeCell ref="E72:G72"/>
    <mergeCell ref="E91:G91"/>
    <mergeCell ref="E94:G94"/>
    <mergeCell ref="D96:H96"/>
    <mergeCell ref="D97:H97"/>
    <mergeCell ref="D98:H98"/>
    <mergeCell ref="D99:H99"/>
    <mergeCell ref="D17:G17"/>
    <mergeCell ref="D18:G18"/>
    <mergeCell ref="D19:G19"/>
    <mergeCell ref="D20:G20"/>
    <mergeCell ref="A22:A27"/>
    <mergeCell ref="A30:A31"/>
    <mergeCell ref="D106:G106"/>
    <mergeCell ref="D107:G107"/>
    <mergeCell ref="D108:G108"/>
    <mergeCell ref="A28:A29"/>
    <mergeCell ref="A36:A37"/>
    <mergeCell ref="A38:A43"/>
    <mergeCell ref="D104:G104"/>
    <mergeCell ref="D105:G105"/>
    <mergeCell ref="A32:A35"/>
    <mergeCell ref="A46:A50"/>
    <mergeCell ref="A51:A56"/>
    <mergeCell ref="A75:A89"/>
    <mergeCell ref="A58:A71"/>
  </mergeCells>
  <conditionalFormatting sqref="B1:B2">
    <cfRule type="expression" priority="22" dxfId="2" stopIfTrue="1">
      <formula>$K1="Z"</formula>
    </cfRule>
    <cfRule type="expression" priority="23" dxfId="1" stopIfTrue="1">
      <formula>$K1="T"</formula>
    </cfRule>
    <cfRule type="expression" priority="24" dxfId="0" stopIfTrue="1">
      <formula>$K1="Y"</formula>
    </cfRule>
  </conditionalFormatting>
  <conditionalFormatting sqref="B2">
    <cfRule type="expression" priority="19" dxfId="2" stopIfTrue="1">
      <formula>$K2="Z"</formula>
    </cfRule>
    <cfRule type="expression" priority="20" dxfId="1" stopIfTrue="1">
      <formula>$K2="T"</formula>
    </cfRule>
    <cfRule type="expression" priority="21" dxfId="0" stopIfTrue="1">
      <formula>$K2="Y"</formula>
    </cfRule>
  </conditionalFormatting>
  <conditionalFormatting sqref="C17:C19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2022-06-22T07:13:12Z</cp:lastPrinted>
  <dcterms:created xsi:type="dcterms:W3CDTF">2019-02-01T08:27:03Z</dcterms:created>
  <dcterms:modified xsi:type="dcterms:W3CDTF">2022-07-13T08:08:31Z</dcterms:modified>
  <cp:category/>
  <cp:version/>
  <cp:contentType/>
  <cp:contentStatus/>
</cp:coreProperties>
</file>