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0115" windowHeight="7995" activeTab="0"/>
  </bookViews>
  <sheets>
    <sheet name="RO č. 9 17.8.2022" sheetId="11" r:id="rId1"/>
  </sheets>
  <definedNames/>
  <calcPr calcId="145621"/>
</workbook>
</file>

<file path=xl/sharedStrings.xml><?xml version="1.0" encoding="utf-8"?>
<sst xmlns="http://schemas.openxmlformats.org/spreadsheetml/2006/main" count="395" uniqueCount="258">
  <si>
    <t>Poř.</t>
  </si>
  <si>
    <t xml:space="preserve"> </t>
  </si>
  <si>
    <t>§</t>
  </si>
  <si>
    <t>Pol.</t>
  </si>
  <si>
    <t>Org.</t>
  </si>
  <si>
    <t xml:space="preserve">Platný </t>
  </si>
  <si>
    <t>RO</t>
  </si>
  <si>
    <t>Nový</t>
  </si>
  <si>
    <t>čís.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</si>
  <si>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</si>
  <si>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</si>
  <si>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</si>
  <si>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</si>
  <si>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</si>
  <si>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</si>
  <si>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</si>
  <si>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</si>
  <si>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</si>
  <si>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</si>
  <si>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</si>
  <si>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</si>
  <si>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</si>
  <si>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</si>
  <si>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</si>
  <si>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</si>
  <si>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</si>
  <si>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</si>
  <si>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</si>
  <si>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</si>
  <si>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</si>
  <si>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</si>
  <si>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</si>
  <si>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</si>
  <si>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</si>
  <si>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</si>
  <si>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NZ</t>
  </si>
  <si>
    <t>4.</t>
  </si>
  <si>
    <t>5.</t>
  </si>
  <si>
    <t>6.</t>
  </si>
  <si>
    <t xml:space="preserve">Rozpočtové opatření č. 9/2022 - změna schvál. rozpočtu roku 2022 - srpen (údaje v tis. Kč) </t>
  </si>
  <si>
    <t>č. 9</t>
  </si>
  <si>
    <t>Otrokovice,  17.8.2022</t>
  </si>
  <si>
    <t>0528</t>
  </si>
  <si>
    <t>EKO Daň z příjmů právnických osob za město Otrokovice za r. 2021, 4 092 220 Kč - P</t>
  </si>
  <si>
    <t>EKO Platba daně z příjmů právn. osob za město Otrokovice za r. 2021, 4 092 220 Kč - V</t>
  </si>
  <si>
    <t>0603</t>
  </si>
  <si>
    <t>2155</t>
  </si>
  <si>
    <t>0409</t>
  </si>
  <si>
    <t>13015</t>
  </si>
  <si>
    <t>2306</t>
  </si>
  <si>
    <t>00120</t>
  </si>
  <si>
    <t>2151</t>
  </si>
  <si>
    <t xml:space="preserve">EKO Socha J.A.Bati zvýšení fin. prostředků (písmo + osvětlení) </t>
  </si>
  <si>
    <t>0484</t>
  </si>
  <si>
    <t>0516</t>
  </si>
  <si>
    <t>0562</t>
  </si>
  <si>
    <t>2212</t>
  </si>
  <si>
    <t>5169</t>
  </si>
  <si>
    <t>0324</t>
  </si>
  <si>
    <t>5171</t>
  </si>
  <si>
    <t>2219</t>
  </si>
  <si>
    <t>2229</t>
  </si>
  <si>
    <t>2341</t>
  </si>
  <si>
    <t>3421</t>
  </si>
  <si>
    <t>3631</t>
  </si>
  <si>
    <t>3632</t>
  </si>
  <si>
    <t>3639</t>
  </si>
  <si>
    <t>3721</t>
  </si>
  <si>
    <t>3722</t>
  </si>
  <si>
    <t>3726</t>
  </si>
  <si>
    <t>3745</t>
  </si>
  <si>
    <t>TSO Zimní údržba MK, čištění MK, vpustí, zvýšení</t>
  </si>
  <si>
    <t>TSO Opravy MK, mostů, vpustí, zvýšení</t>
  </si>
  <si>
    <t>TSO Zimní údržba chodníků, zvýšení</t>
  </si>
  <si>
    <t>TSO Údržba chodníků a městského mobiliáře, zvýšení</t>
  </si>
  <si>
    <t>TSO Údržba dopravního značení, zvýšení</t>
  </si>
  <si>
    <t>TSO Údržba odvodňovacích příkopů, zvýšení</t>
  </si>
  <si>
    <t>TSO Výměna písku v pískovištích, zvýšení</t>
  </si>
  <si>
    <t>TSO Údržba dětských hřišť, zvýšení</t>
  </si>
  <si>
    <t>TSO Veřejné osvětlení - nákup služeb, zvýšení</t>
  </si>
  <si>
    <t>TSO Veřejné osvětlení - opravy a udržování, zvýšení</t>
  </si>
  <si>
    <t>TSO Správa a údržba hřbitova, zvýšení</t>
  </si>
  <si>
    <t>TSO Výlep plakátů, zvýšení</t>
  </si>
  <si>
    <t>TSO Svoz nebezpečných odpadů, zvýšení</t>
  </si>
  <si>
    <t>TSO Sběr a svoz komunálních odpadů, zvýšení</t>
  </si>
  <si>
    <t>TSO Provoz kompostárny, zvýšení</t>
  </si>
  <si>
    <t>TSO Údržba veřejné zeleně, zvýšení</t>
  </si>
  <si>
    <t>33090</t>
  </si>
  <si>
    <t>0612</t>
  </si>
  <si>
    <t>7.</t>
  </si>
  <si>
    <t>PROV teplo - zvýšení</t>
  </si>
  <si>
    <t>8.</t>
  </si>
  <si>
    <t>1280</t>
  </si>
  <si>
    <t>98071</t>
  </si>
  <si>
    <t>9.</t>
  </si>
  <si>
    <t>90992</t>
  </si>
  <si>
    <t>2295</t>
  </si>
  <si>
    <t>2300</t>
  </si>
  <si>
    <t>2301</t>
  </si>
  <si>
    <t>10.</t>
  </si>
  <si>
    <t>11.</t>
  </si>
  <si>
    <t>EKO Příjem z pojistných náhrad - zvýšení</t>
  </si>
  <si>
    <t>SOC Nein. dot. poskytovatelům ost. služeb v soc. oblasti, snížení dle us. č. RMO/1/13/22</t>
  </si>
  <si>
    <t>0521</t>
  </si>
  <si>
    <t>SOC Housing First, nákup služeb</t>
  </si>
  <si>
    <t>SOC Housing First, DHDM</t>
  </si>
  <si>
    <t>SOC Housing First, léky a zdravotnický materiál</t>
  </si>
  <si>
    <t>SOC Housing First, dohody - ostatní osobní výdaje</t>
  </si>
  <si>
    <t>9340</t>
  </si>
  <si>
    <t>2157</t>
  </si>
  <si>
    <t>2186</t>
  </si>
  <si>
    <t>2291</t>
  </si>
  <si>
    <t>ORM ZŠ Trávníky oprava el. a kanal. rozvodů, přesun na org. 2186 (tělocvična ZŠ Trávníky)</t>
  </si>
  <si>
    <t>ORM SV obchvat přivaděč D55, přesun na org. 2186 (tělocvična ZŠ Trávníky)</t>
  </si>
  <si>
    <t xml:space="preserve">ORM ZŠ Trávníky - rek. podlahy a obložení - tělocvična I (zadní), zavedení nové org. </t>
  </si>
  <si>
    <t>ORM Oprava chodníků Střed a Újezdy</t>
  </si>
  <si>
    <t>ORM AN Baťov</t>
  </si>
  <si>
    <t>9302</t>
  </si>
  <si>
    <t>9320</t>
  </si>
  <si>
    <t>ORM Vodoteč Hrabůvka</t>
  </si>
  <si>
    <t>ORM Využití prostor po MP na pracoviště MěÚ</t>
  </si>
  <si>
    <t>9329</t>
  </si>
  <si>
    <t>1118</t>
  </si>
  <si>
    <t>9307</t>
  </si>
  <si>
    <t>ORM Pietní síň městského hřbitova - modernizace</t>
  </si>
  <si>
    <t>ORM Projekty nejbližších let</t>
  </si>
  <si>
    <t>0128</t>
  </si>
  <si>
    <t>2273</t>
  </si>
  <si>
    <t>8245</t>
  </si>
  <si>
    <t>9314</t>
  </si>
  <si>
    <t>ORM Hurdisovy domy tř. T. Bati 981-984 - zvýšení</t>
  </si>
  <si>
    <t>ORM Ul. Bří Mrštíků chodníky + parkoviště - zvýšení</t>
  </si>
  <si>
    <t>7266</t>
  </si>
  <si>
    <t>ORM Laziště základní technická vybavenost - snížení</t>
  </si>
  <si>
    <t>8259</t>
  </si>
  <si>
    <t>ORM Dět. dop. hřiště - budova, signalizace, povrch - zvýšení</t>
  </si>
  <si>
    <t>ORM Wifi ZŠ Mánesova - zvýšení</t>
  </si>
  <si>
    <t>0171</t>
  </si>
  <si>
    <t>ORM Opravy chodníků Kvítkovice a Laziště - snížení</t>
  </si>
  <si>
    <t>2289</t>
  </si>
  <si>
    <t>ORM Oprava kanalizace v budově zvýšení</t>
  </si>
  <si>
    <t>2207</t>
  </si>
  <si>
    <t xml:space="preserve">ORM Stavební úpravy MŠ v ZŠ Trávníky - zvýšení </t>
  </si>
  <si>
    <t>ORM Rozšíření hřbitova - zvýšení kapacity</t>
  </si>
  <si>
    <t>9306</t>
  </si>
  <si>
    <t xml:space="preserve">ORM Městská policie - zřízení nové kamerového bodu u Freetime zony </t>
  </si>
  <si>
    <t>0656</t>
  </si>
  <si>
    <t>8250</t>
  </si>
  <si>
    <t>9232</t>
  </si>
  <si>
    <t>2163</t>
  </si>
  <si>
    <t>ORM Výstavba chodníku ul. Zahradní</t>
  </si>
  <si>
    <t>ORM Revitalizace SA Trávníky</t>
  </si>
  <si>
    <t xml:space="preserve">ORM Městské koupaliště - revitalizace </t>
  </si>
  <si>
    <t>ORM MŠ Zahradní 1139 přístřešek</t>
  </si>
  <si>
    <t>2172</t>
  </si>
  <si>
    <t>ORM Zvýšení kapacity parkoviště u polikliniky</t>
  </si>
  <si>
    <t>6215</t>
  </si>
  <si>
    <t>ORM Pohni městem Baťov</t>
  </si>
  <si>
    <t>0809</t>
  </si>
  <si>
    <t>ORM Pohni městem Kvítkovice Letiště</t>
  </si>
  <si>
    <t>0807</t>
  </si>
  <si>
    <t>ORM Hasičská zbrojnice Kvítkovice</t>
  </si>
  <si>
    <t>2162</t>
  </si>
  <si>
    <t>ORM Zlepšení energ. vlastností SENIORu B</t>
  </si>
  <si>
    <t>9315</t>
  </si>
  <si>
    <t>ORM Dobudování protipovodňových opatření Baťov (TSO)</t>
  </si>
  <si>
    <t>6213</t>
  </si>
  <si>
    <t>0611</t>
  </si>
  <si>
    <t>ORM CVČ tř. Spojenců - oprava střešní konstrukce</t>
  </si>
  <si>
    <t>8254</t>
  </si>
  <si>
    <t>8230</t>
  </si>
  <si>
    <t>0108</t>
  </si>
  <si>
    <t>0150</t>
  </si>
  <si>
    <t>2303</t>
  </si>
  <si>
    <t>2290</t>
  </si>
  <si>
    <t>9339</t>
  </si>
  <si>
    <t>ORM Lokalita U letiště - přesun na org. 9339 Výměna oken na ZŠ Mánesova</t>
  </si>
  <si>
    <t>ORM Rozšíření ul. Čechova - přesun na org. 9339 Výměna oken na ZŠ Mánesova</t>
  </si>
  <si>
    <t>ORM Program dotací na soukr. parkovací místa - přesun na org. 9339 Výměna oken na ZŠ Mánesova</t>
  </si>
  <si>
    <t>ORM Dětsk. hřiště Střed Družstevní ul. - přesun na org. 9339 Výměna oken na ZŠ Mánesova</t>
  </si>
  <si>
    <t>ORM ROŠ opevnění břehů - přesun na org. 9339 Výměna oken na ZŠ Mánesova</t>
  </si>
  <si>
    <t>ORM Oprava chodníku na Baťově - přesun na org. 9339 Výměna oken na ZŠ Mánesova</t>
  </si>
  <si>
    <t>ORM ZŠ Mánesova výměna oken - zvýšení</t>
  </si>
  <si>
    <t>ORM Projekty nejbližších let přesun na pol. 5169 v rámci org.</t>
  </si>
  <si>
    <t>ORM Projekty nejbližších let - zvýšení na zajištění odb. posudku Sokolovny</t>
  </si>
  <si>
    <t xml:space="preserve">ORM ROŠ Zvýšení dostupnosti - nové trasy pro pěší </t>
  </si>
  <si>
    <t>6126</t>
  </si>
  <si>
    <t>ORM Oprava lávek přes Dřevnici - zvýšení</t>
  </si>
  <si>
    <t>ORM cyklostezka Erbenova - Štěrkoviště projektová příprava</t>
  </si>
  <si>
    <t>2098</t>
  </si>
  <si>
    <t>EKO oprava betonového sloupku a el. závory u MPO - V</t>
  </si>
  <si>
    <t>EKO oprava zastávek MHD - V</t>
  </si>
  <si>
    <t>EKO oprava dopravních značek - V</t>
  </si>
  <si>
    <t>EKO spoluúčast u úrazového pojištění žáků MŠO - V</t>
  </si>
  <si>
    <t>EKO spoluúčast u úrazového pojištění žáků ZŠ - V</t>
  </si>
  <si>
    <t>EKO oprava um. díla "Památník povodní - Hladina" - V</t>
  </si>
  <si>
    <t>EKO oprava posprejované zdi na ul. Havlíčkova - V</t>
  </si>
  <si>
    <t>EKO oprava kamery u MPO - V</t>
  </si>
  <si>
    <t>EKO OB Vrácení přeplatku v souladu s veřejnopr. sml.o zajištění služeb …dle us. RMO/15/11/22- P</t>
  </si>
  <si>
    <t>EKO Nein. dotace na výkon sociální práce - snížení dle Rozhodnutí - P</t>
  </si>
  <si>
    <t>EKO Příjem nein. dotace na realizaci projektu Podnikni to! - P</t>
  </si>
  <si>
    <t>EKO Doplatek dotace - volby do PS říjen 2021 - P</t>
  </si>
  <si>
    <t>EKO Laziště, snížení příjmů z prodeje pozemků - P</t>
  </si>
  <si>
    <t>Příjem investiční dotace z KÚ ZK - P</t>
  </si>
  <si>
    <t>EKO Vyrovnání s VaK a.s. - P</t>
  </si>
  <si>
    <t>Příjem nein. dot. z MŠMT pro DDM Sluníčko na realizaci adaptační skupiny pro děti z Ukrajiny</t>
  </si>
  <si>
    <t>Transfer nein. dotace pro DDM Sluníčko na adaptační skupinu pro děti z Ukrajiny - V</t>
  </si>
  <si>
    <t>Příjem dotace od SFŽP na realizaci projektu Přírodní zahrada ZŠ Mánesova - P</t>
  </si>
  <si>
    <t>Příjem dotace od SFŽP na realizaci projektu Přírodní zahrada ZŠ TGM - P</t>
  </si>
  <si>
    <t>OŽP Dig. pov. plán města a ORP, zpracování dat</t>
  </si>
  <si>
    <t>ORM Pořízení vybavení MŠ v objektu ZŠ Trávníky</t>
  </si>
  <si>
    <t>Příjem dotace od SFŽP na realizaci projektu Přírodní zahrada ZŠ Trávníky - P</t>
  </si>
  <si>
    <t>KST OLS nákup služeb - přesun na nájemné v rámci org.</t>
  </si>
  <si>
    <t xml:space="preserve">KST OLS nájemné </t>
  </si>
  <si>
    <t>060595032</t>
  </si>
  <si>
    <t>2094</t>
  </si>
  <si>
    <t>SOC projekt Zapojování veřejnosti - nákup služeb</t>
  </si>
  <si>
    <t>SOC projekt Zapojování veřejnosti - cestovné</t>
  </si>
  <si>
    <t xml:space="preserve">SOC projekt Zapojování veřejnosti - nein. transfery obcím </t>
  </si>
  <si>
    <t>N+Z+</t>
  </si>
  <si>
    <t>ÚZ</t>
  </si>
  <si>
    <t>060112002</t>
  </si>
  <si>
    <t>SOC projekt Zapojování veřejnosti - nein. transfer DSO</t>
  </si>
  <si>
    <t>0173</t>
  </si>
  <si>
    <t>KST Podnikni to! přesun zbylých fin. prostředků na úhradu nákladů za teplo</t>
  </si>
  <si>
    <t>OŽP Nákup ost. služeb (útulek pro psy)</t>
  </si>
  <si>
    <t>SOC Housing First, nákup materiálu</t>
  </si>
  <si>
    <t xml:space="preserve">SOC Housing First, pohoštění </t>
  </si>
  <si>
    <t>SOC Nein. dot. na činnost pro Maltézská pomoc o.p.s., IČ 26708451, dle us. č. RMO/1/13/22</t>
  </si>
  <si>
    <t>SOC Housing First, služby školení a vzdělávání</t>
  </si>
  <si>
    <t>0161</t>
  </si>
  <si>
    <t>0615</t>
  </si>
  <si>
    <t>OMP Odstranění starých zátěží - přesun na org. 0615 Právní poradenství</t>
  </si>
  <si>
    <t>OMP Právní poradenství - zvýšení nákladů v soudních sporech s VaK</t>
  </si>
  <si>
    <t xml:space="preserve">OMP Právní poradenství - zvýšení </t>
  </si>
  <si>
    <t>12.</t>
  </si>
  <si>
    <t>34053</t>
  </si>
  <si>
    <t>0321</t>
  </si>
  <si>
    <t>OŠK Měst. knihovna - platy zam. v pracovním poměru - přesun na pol. 5424</t>
  </si>
  <si>
    <t>OŠK Zavedení nové pol.: Náhrady mezd v době nemoci</t>
  </si>
  <si>
    <t>OŠK The Well - nová org., schválena žádost o dotaci (překlad. služby)</t>
  </si>
  <si>
    <t>2187</t>
  </si>
  <si>
    <t>OŠK Socha JAB přesun zbylých fin. prostředků na The Well org. 2187</t>
  </si>
  <si>
    <t>OŠK Přesun fin. prostředků z prog. ERASMUS na realizaci schváleného proj. The Well</t>
  </si>
  <si>
    <t>8219</t>
  </si>
  <si>
    <t>OŠK MAP II.  Změna rozpočtu projektu v souvislosti s ukončením projektu</t>
  </si>
  <si>
    <t>ORM OB Městs. kavárna</t>
  </si>
  <si>
    <t>OŠK Záštita ST - přesun na org. 0503 Fotoklub Beseda</t>
  </si>
  <si>
    <t>OŠK Fin. dar pro Fotoklub Beseda na výstavu ve Vácu</t>
  </si>
  <si>
    <t>0503</t>
  </si>
  <si>
    <t>1244</t>
  </si>
  <si>
    <t>ORM Revitalizace tržiště u ČP Trávníky - zvýšení</t>
  </si>
  <si>
    <t>OŠK Příjem nein. dotace z MK na Zahájení e-výpůjček - P</t>
  </si>
  <si>
    <t>OŠK Zahájení e-výpůjček - nákup softwaru - V</t>
  </si>
  <si>
    <t>OŠK Zahájení e-výpůjček - nákup balíčku e-knih - V</t>
  </si>
  <si>
    <t>SOC Fin. prostředky určené na humanitu - přesun na PAHOP zd. ús., dle us. č. RMO/2/14/22</t>
  </si>
  <si>
    <t>SOC Fin. dar PAHOP, zdr. úst., IČ 04977408, mobilní hospic, dle us. č. RMO/2/14/22</t>
  </si>
  <si>
    <t>Příloha k us. č. RMO/13/14/22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</si>
</sst>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1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0" fontId="1" fillId="4" borderId="10" xfId="0" applyFont="1" applyFill="1" applyBorder="1"/>
    <xf numFmtId="49" fontId="1" fillId="4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5" fillId="0" borderId="10" xfId="0" applyFont="1" applyFill="1" applyBorder="1"/>
    <xf numFmtId="4" fontId="1" fillId="4" borderId="10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10" xfId="0" applyNumberFormat="1" applyFont="1" applyFill="1" applyBorder="1"/>
    <xf numFmtId="4" fontId="2" fillId="4" borderId="10" xfId="0" applyNumberFormat="1" applyFont="1" applyFill="1" applyBorder="1"/>
    <xf numFmtId="0" fontId="3" fillId="0" borderId="14" xfId="20" applyFont="1" applyBorder="1" applyAlignment="1">
      <alignment horizontal="left"/>
      <protection/>
    </xf>
    <xf numFmtId="49" fontId="3" fillId="0" borderId="10" xfId="20" applyNumberFormat="1" applyBorder="1">
      <alignment/>
      <protection/>
    </xf>
    <xf numFmtId="0" fontId="3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4" borderId="14" xfId="20" applyFont="1" applyFill="1" applyBorder="1" applyAlignment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3 2" xfId="23"/>
    <cellStyle name="Normální 4" xfId="24"/>
  </cellStyles>
  <dxfs count="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workbookViewId="0" topLeftCell="A1">
      <selection activeCell="L9" sqref="L9"/>
    </sheetView>
  </sheetViews>
  <sheetFormatPr defaultColWidth="9.140625" defaultRowHeight="15"/>
  <cols>
    <col min="1" max="1" width="4.00390625" style="63" customWidth="1"/>
    <col min="2" max="2" width="73.7109375" style="63" customWidth="1"/>
    <col min="3" max="3" width="4.140625" style="63" customWidth="1"/>
    <col min="4" max="4" width="9.8515625" style="63" customWidth="1"/>
    <col min="5" max="6" width="7.28125" style="63" customWidth="1"/>
    <col min="7" max="7" width="6.7109375" style="63" customWidth="1"/>
    <col min="8" max="8" width="10.7109375" style="63" customWidth="1"/>
    <col min="9" max="9" width="9.00390625" style="63" customWidth="1"/>
    <col min="10" max="10" width="10.7109375" style="63" customWidth="1"/>
    <col min="11" max="16384" width="9.140625" style="63" customWidth="1"/>
  </cols>
  <sheetData>
    <row r="1" spans="1:10" ht="15" customHeight="1">
      <c r="A1" s="32" t="s">
        <v>39</v>
      </c>
      <c r="B1" s="32"/>
      <c r="C1" s="1"/>
      <c r="D1" s="1"/>
      <c r="E1" s="2"/>
      <c r="F1" s="2"/>
      <c r="G1" s="2"/>
      <c r="H1" s="32" t="s">
        <v>257</v>
      </c>
      <c r="I1" s="32"/>
      <c r="J1" s="32"/>
    </row>
    <row r="2" spans="1:10" ht="12.95" customHeight="1">
      <c r="A2" s="3" t="s">
        <v>0</v>
      </c>
      <c r="B2" s="127" t="s">
        <v>1</v>
      </c>
      <c r="C2" s="3"/>
      <c r="D2" s="3" t="s">
        <v>219</v>
      </c>
      <c r="E2" s="127" t="s">
        <v>2</v>
      </c>
      <c r="F2" s="127" t="s">
        <v>3</v>
      </c>
      <c r="G2" s="127" t="s">
        <v>4</v>
      </c>
      <c r="H2" s="3" t="s">
        <v>5</v>
      </c>
      <c r="I2" s="3" t="s">
        <v>6</v>
      </c>
      <c r="J2" s="3" t="s">
        <v>7</v>
      </c>
    </row>
    <row r="3" spans="1:10" ht="12.95" customHeight="1">
      <c r="A3" s="4" t="s">
        <v>8</v>
      </c>
      <c r="B3" s="128"/>
      <c r="C3" s="4"/>
      <c r="D3" s="4" t="s">
        <v>220</v>
      </c>
      <c r="E3" s="128"/>
      <c r="F3" s="128"/>
      <c r="G3" s="128"/>
      <c r="H3" s="4" t="s">
        <v>9</v>
      </c>
      <c r="I3" s="4" t="s">
        <v>40</v>
      </c>
      <c r="J3" s="4" t="s">
        <v>9</v>
      </c>
    </row>
    <row r="4" spans="1:10" ht="12.95" customHeight="1">
      <c r="A4" s="5" t="s">
        <v>10</v>
      </c>
      <c r="B4" s="6"/>
      <c r="C4" s="7"/>
      <c r="D4" s="7"/>
      <c r="E4" s="7"/>
      <c r="F4" s="7"/>
      <c r="G4" s="7"/>
      <c r="H4" s="7"/>
      <c r="I4" s="8"/>
      <c r="J4" s="68"/>
    </row>
    <row r="5" spans="1:10" ht="12.95" customHeight="1">
      <c r="A5" s="115" t="s">
        <v>11</v>
      </c>
      <c r="B5" s="82" t="s">
        <v>101</v>
      </c>
      <c r="C5" s="66"/>
      <c r="D5" s="69"/>
      <c r="E5" s="68">
        <v>6171</v>
      </c>
      <c r="F5" s="68">
        <v>2322</v>
      </c>
      <c r="G5" s="69" t="s">
        <v>42</v>
      </c>
      <c r="H5" s="37">
        <v>50</v>
      </c>
      <c r="I5" s="40">
        <v>170</v>
      </c>
      <c r="J5" s="39">
        <f aca="true" t="shared" si="0" ref="J5:J30">H5+I5</f>
        <v>220</v>
      </c>
    </row>
    <row r="6" spans="1:10" ht="12.95" customHeight="1">
      <c r="A6" s="124"/>
      <c r="B6" s="76" t="s">
        <v>190</v>
      </c>
      <c r="C6" s="72" t="s">
        <v>35</v>
      </c>
      <c r="D6" s="77"/>
      <c r="E6" s="73">
        <v>2219</v>
      </c>
      <c r="F6" s="73">
        <v>5171</v>
      </c>
      <c r="G6" s="77" t="s">
        <v>42</v>
      </c>
      <c r="H6" s="90">
        <v>0</v>
      </c>
      <c r="I6" s="85">
        <v>20</v>
      </c>
      <c r="J6" s="84">
        <f t="shared" si="0"/>
        <v>20</v>
      </c>
    </row>
    <row r="7" spans="1:10" ht="12.95" customHeight="1">
      <c r="A7" s="124"/>
      <c r="B7" s="76" t="s">
        <v>191</v>
      </c>
      <c r="C7" s="72"/>
      <c r="D7" s="77"/>
      <c r="E7" s="73">
        <v>2221</v>
      </c>
      <c r="F7" s="73">
        <v>5171</v>
      </c>
      <c r="G7" s="77" t="s">
        <v>42</v>
      </c>
      <c r="H7" s="90">
        <v>0</v>
      </c>
      <c r="I7" s="85">
        <v>30</v>
      </c>
      <c r="J7" s="84">
        <f t="shared" si="0"/>
        <v>30</v>
      </c>
    </row>
    <row r="8" spans="1:10" ht="12.95" customHeight="1">
      <c r="A8" s="124"/>
      <c r="B8" s="76" t="s">
        <v>192</v>
      </c>
      <c r="C8" s="72"/>
      <c r="D8" s="77"/>
      <c r="E8" s="73">
        <v>2229</v>
      </c>
      <c r="F8" s="73">
        <v>5171</v>
      </c>
      <c r="G8" s="77" t="s">
        <v>42</v>
      </c>
      <c r="H8" s="90">
        <v>0</v>
      </c>
      <c r="I8" s="85">
        <v>10</v>
      </c>
      <c r="J8" s="84">
        <f t="shared" si="0"/>
        <v>10</v>
      </c>
    </row>
    <row r="9" spans="1:10" ht="12.95" customHeight="1">
      <c r="A9" s="124"/>
      <c r="B9" s="76" t="s">
        <v>193</v>
      </c>
      <c r="C9" s="72"/>
      <c r="D9" s="77"/>
      <c r="E9" s="73">
        <v>3111</v>
      </c>
      <c r="F9" s="73">
        <v>5421</v>
      </c>
      <c r="G9" s="77" t="s">
        <v>42</v>
      </c>
      <c r="H9" s="90">
        <v>0</v>
      </c>
      <c r="I9" s="85">
        <v>10</v>
      </c>
      <c r="J9" s="84">
        <f t="shared" si="0"/>
        <v>10</v>
      </c>
    </row>
    <row r="10" spans="1:10" ht="12.95" customHeight="1">
      <c r="A10" s="124"/>
      <c r="B10" s="82" t="s">
        <v>194</v>
      </c>
      <c r="C10" s="66"/>
      <c r="D10" s="69"/>
      <c r="E10" s="68">
        <v>3113</v>
      </c>
      <c r="F10" s="68">
        <v>5421</v>
      </c>
      <c r="G10" s="69" t="s">
        <v>42</v>
      </c>
      <c r="H10" s="37">
        <v>15</v>
      </c>
      <c r="I10" s="40">
        <v>10</v>
      </c>
      <c r="J10" s="39">
        <f t="shared" si="0"/>
        <v>25</v>
      </c>
    </row>
    <row r="11" spans="1:10" ht="12.95" customHeight="1">
      <c r="A11" s="124"/>
      <c r="B11" s="76" t="s">
        <v>195</v>
      </c>
      <c r="C11" s="72" t="s">
        <v>35</v>
      </c>
      <c r="D11" s="77"/>
      <c r="E11" s="73">
        <v>3329</v>
      </c>
      <c r="F11" s="73">
        <v>5171</v>
      </c>
      <c r="G11" s="77" t="s">
        <v>42</v>
      </c>
      <c r="H11" s="90">
        <v>0</v>
      </c>
      <c r="I11" s="85">
        <v>58.3</v>
      </c>
      <c r="J11" s="84">
        <f t="shared" si="0"/>
        <v>58.3</v>
      </c>
    </row>
    <row r="12" spans="1:10" ht="12.95" customHeight="1">
      <c r="A12" s="124"/>
      <c r="B12" s="76" t="s">
        <v>196</v>
      </c>
      <c r="C12" s="72" t="s">
        <v>35</v>
      </c>
      <c r="D12" s="77"/>
      <c r="E12" s="73">
        <v>3639</v>
      </c>
      <c r="F12" s="73">
        <v>5171</v>
      </c>
      <c r="G12" s="77" t="s">
        <v>42</v>
      </c>
      <c r="H12" s="90">
        <v>0</v>
      </c>
      <c r="I12" s="85">
        <v>8</v>
      </c>
      <c r="J12" s="84">
        <f t="shared" si="0"/>
        <v>8</v>
      </c>
    </row>
    <row r="13" spans="1:10" ht="12.95" customHeight="1">
      <c r="A13" s="116"/>
      <c r="B13" s="82" t="s">
        <v>197</v>
      </c>
      <c r="C13" s="66"/>
      <c r="D13" s="69"/>
      <c r="E13" s="68">
        <v>6171</v>
      </c>
      <c r="F13" s="68">
        <v>5171</v>
      </c>
      <c r="G13" s="69" t="s">
        <v>42</v>
      </c>
      <c r="H13" s="37">
        <v>80</v>
      </c>
      <c r="I13" s="40">
        <v>23.7</v>
      </c>
      <c r="J13" s="39">
        <f t="shared" si="0"/>
        <v>103.7</v>
      </c>
    </row>
    <row r="14" spans="1:10" ht="12.95" customHeight="1">
      <c r="A14" s="129" t="s">
        <v>12</v>
      </c>
      <c r="B14" s="76" t="s">
        <v>43</v>
      </c>
      <c r="C14" s="72" t="s">
        <v>35</v>
      </c>
      <c r="D14" s="77"/>
      <c r="E14" s="73"/>
      <c r="F14" s="73">
        <v>1122</v>
      </c>
      <c r="G14" s="77"/>
      <c r="H14" s="90">
        <v>0</v>
      </c>
      <c r="I14" s="85">
        <v>4092.22</v>
      </c>
      <c r="J14" s="84">
        <f t="shared" si="0"/>
        <v>4092.22</v>
      </c>
    </row>
    <row r="15" spans="1:10" ht="12.95" customHeight="1">
      <c r="A15" s="129"/>
      <c r="B15" s="76" t="s">
        <v>44</v>
      </c>
      <c r="C15" s="72" t="s">
        <v>35</v>
      </c>
      <c r="D15" s="77"/>
      <c r="E15" s="73">
        <v>6399</v>
      </c>
      <c r="F15" s="73">
        <v>5365</v>
      </c>
      <c r="G15" s="77"/>
      <c r="H15" s="90">
        <v>0</v>
      </c>
      <c r="I15" s="85">
        <v>4092.22</v>
      </c>
      <c r="J15" s="84">
        <f t="shared" si="0"/>
        <v>4092.22</v>
      </c>
    </row>
    <row r="16" spans="1:10" ht="12.95" customHeight="1">
      <c r="A16" s="87" t="s">
        <v>13</v>
      </c>
      <c r="B16" s="76" t="s">
        <v>198</v>
      </c>
      <c r="C16" s="72" t="s">
        <v>35</v>
      </c>
      <c r="D16" s="77"/>
      <c r="E16" s="73">
        <v>3392</v>
      </c>
      <c r="F16" s="73">
        <v>2229</v>
      </c>
      <c r="G16" s="77" t="s">
        <v>45</v>
      </c>
      <c r="H16" s="90">
        <v>0</v>
      </c>
      <c r="I16" s="85">
        <v>67</v>
      </c>
      <c r="J16" s="84">
        <f t="shared" si="0"/>
        <v>67</v>
      </c>
    </row>
    <row r="17" spans="1:10" ht="12.95" customHeight="1">
      <c r="A17" s="89" t="s">
        <v>36</v>
      </c>
      <c r="B17" s="91" t="s">
        <v>199</v>
      </c>
      <c r="C17" s="92"/>
      <c r="D17" s="93" t="s">
        <v>48</v>
      </c>
      <c r="E17" s="88"/>
      <c r="F17" s="88">
        <v>4116</v>
      </c>
      <c r="G17" s="93" t="s">
        <v>47</v>
      </c>
      <c r="H17" s="37">
        <v>1091</v>
      </c>
      <c r="I17" s="40">
        <v>-27.5</v>
      </c>
      <c r="J17" s="39">
        <f t="shared" si="0"/>
        <v>1063.5</v>
      </c>
    </row>
    <row r="18" spans="1:10" ht="12.95" customHeight="1">
      <c r="A18" s="89" t="s">
        <v>37</v>
      </c>
      <c r="B18" s="97" t="s">
        <v>200</v>
      </c>
      <c r="C18" s="98" t="s">
        <v>35</v>
      </c>
      <c r="D18" s="99" t="s">
        <v>50</v>
      </c>
      <c r="E18" s="100"/>
      <c r="F18" s="100">
        <v>4122</v>
      </c>
      <c r="G18" s="99" t="s">
        <v>49</v>
      </c>
      <c r="H18" s="90">
        <v>0</v>
      </c>
      <c r="I18" s="85">
        <v>232.2</v>
      </c>
      <c r="J18" s="84">
        <f t="shared" si="0"/>
        <v>232.2</v>
      </c>
    </row>
    <row r="19" spans="1:10" ht="12.95" customHeight="1">
      <c r="A19" s="108" t="s">
        <v>38</v>
      </c>
      <c r="B19" s="97" t="s">
        <v>201</v>
      </c>
      <c r="C19" s="98" t="s">
        <v>35</v>
      </c>
      <c r="D19" s="99" t="s">
        <v>93</v>
      </c>
      <c r="E19" s="100">
        <v>6402</v>
      </c>
      <c r="F19" s="100">
        <v>2222</v>
      </c>
      <c r="G19" s="99" t="s">
        <v>92</v>
      </c>
      <c r="H19" s="90">
        <v>0</v>
      </c>
      <c r="I19" s="85">
        <v>31.83</v>
      </c>
      <c r="J19" s="84">
        <f t="shared" si="0"/>
        <v>31.83</v>
      </c>
    </row>
    <row r="20" spans="1:10" ht="12.95" customHeight="1">
      <c r="A20" s="94" t="s">
        <v>89</v>
      </c>
      <c r="B20" s="95" t="s">
        <v>202</v>
      </c>
      <c r="C20" s="38"/>
      <c r="D20" s="34"/>
      <c r="E20" s="96">
        <v>3611</v>
      </c>
      <c r="F20" s="96">
        <v>3111</v>
      </c>
      <c r="G20" s="34" t="s">
        <v>51</v>
      </c>
      <c r="H20" s="37">
        <v>11337.14</v>
      </c>
      <c r="I20" s="40">
        <v>-232.03</v>
      </c>
      <c r="J20" s="39">
        <f>H20+I20</f>
        <v>11105.109999999999</v>
      </c>
    </row>
    <row r="21" spans="1:10" ht="12.95" customHeight="1">
      <c r="A21" s="112" t="s">
        <v>91</v>
      </c>
      <c r="B21" s="95" t="s">
        <v>204</v>
      </c>
      <c r="C21" s="38"/>
      <c r="D21" s="34"/>
      <c r="E21" s="109">
        <v>6171</v>
      </c>
      <c r="F21" s="109">
        <v>2324</v>
      </c>
      <c r="G21" s="34"/>
      <c r="H21" s="37">
        <v>2000</v>
      </c>
      <c r="I21" s="40">
        <v>7500</v>
      </c>
      <c r="J21" s="39">
        <f>H21+I21</f>
        <v>9500</v>
      </c>
    </row>
    <row r="22" spans="1:10" ht="12.95" customHeight="1">
      <c r="A22" s="112" t="s">
        <v>94</v>
      </c>
      <c r="B22" s="95" t="s">
        <v>203</v>
      </c>
      <c r="C22" s="38"/>
      <c r="D22" s="34"/>
      <c r="E22" s="109"/>
      <c r="F22" s="109">
        <v>4222</v>
      </c>
      <c r="G22" s="34"/>
      <c r="H22" s="37">
        <v>15000</v>
      </c>
      <c r="I22" s="40">
        <v>-4493</v>
      </c>
      <c r="J22" s="39">
        <f>H22+I22</f>
        <v>10507</v>
      </c>
    </row>
    <row r="23" spans="1:10" ht="12.95" customHeight="1">
      <c r="A23" s="115" t="s">
        <v>99</v>
      </c>
      <c r="B23" s="105" t="s">
        <v>205</v>
      </c>
      <c r="C23" s="106" t="s">
        <v>35</v>
      </c>
      <c r="D23" s="74" t="s">
        <v>87</v>
      </c>
      <c r="E23" s="107"/>
      <c r="F23" s="107">
        <v>4116</v>
      </c>
      <c r="G23" s="74" t="s">
        <v>88</v>
      </c>
      <c r="H23" s="90">
        <v>0</v>
      </c>
      <c r="I23" s="85">
        <v>300</v>
      </c>
      <c r="J23" s="84">
        <f t="shared" si="0"/>
        <v>300</v>
      </c>
    </row>
    <row r="24" spans="1:10" ht="12.95" customHeight="1">
      <c r="A24" s="116"/>
      <c r="B24" s="105" t="s">
        <v>206</v>
      </c>
      <c r="C24" s="106" t="s">
        <v>35</v>
      </c>
      <c r="D24" s="74" t="s">
        <v>87</v>
      </c>
      <c r="E24" s="107">
        <v>6221</v>
      </c>
      <c r="F24" s="107">
        <v>5336</v>
      </c>
      <c r="G24" s="74" t="s">
        <v>88</v>
      </c>
      <c r="H24" s="90">
        <v>0</v>
      </c>
      <c r="I24" s="85">
        <v>300</v>
      </c>
      <c r="J24" s="84">
        <f t="shared" si="0"/>
        <v>300</v>
      </c>
    </row>
    <row r="25" spans="1:10" ht="12.95" customHeight="1">
      <c r="A25" s="125" t="s">
        <v>100</v>
      </c>
      <c r="B25" s="95" t="s">
        <v>207</v>
      </c>
      <c r="C25" s="38"/>
      <c r="D25" s="34" t="s">
        <v>95</v>
      </c>
      <c r="E25" s="109"/>
      <c r="F25" s="109">
        <v>4213</v>
      </c>
      <c r="G25" s="34" t="s">
        <v>96</v>
      </c>
      <c r="H25" s="37">
        <v>160</v>
      </c>
      <c r="I25" s="40">
        <v>222.56</v>
      </c>
      <c r="J25" s="39">
        <f t="shared" si="0"/>
        <v>382.56</v>
      </c>
    </row>
    <row r="26" spans="1:10" ht="12.95" customHeight="1">
      <c r="A26" s="126"/>
      <c r="B26" s="95" t="s">
        <v>208</v>
      </c>
      <c r="C26" s="38"/>
      <c r="D26" s="34" t="s">
        <v>95</v>
      </c>
      <c r="E26" s="109"/>
      <c r="F26" s="109">
        <v>4213</v>
      </c>
      <c r="G26" s="34" t="s">
        <v>97</v>
      </c>
      <c r="H26" s="37">
        <v>350</v>
      </c>
      <c r="I26" s="40">
        <v>-5.87</v>
      </c>
      <c r="J26" s="39">
        <f t="shared" si="0"/>
        <v>344.13</v>
      </c>
    </row>
    <row r="27" spans="1:10" ht="12.95" customHeight="1">
      <c r="A27" s="133"/>
      <c r="B27" s="95" t="s">
        <v>211</v>
      </c>
      <c r="C27" s="38"/>
      <c r="D27" s="34" t="s">
        <v>95</v>
      </c>
      <c r="E27" s="109"/>
      <c r="F27" s="109">
        <v>4213</v>
      </c>
      <c r="G27" s="34" t="s">
        <v>98</v>
      </c>
      <c r="H27" s="37">
        <v>230</v>
      </c>
      <c r="I27" s="40">
        <v>50.13</v>
      </c>
      <c r="J27" s="39">
        <f t="shared" si="0"/>
        <v>280.13</v>
      </c>
    </row>
    <row r="28" spans="1:10" ht="12.95" customHeight="1">
      <c r="A28" s="134" t="s">
        <v>235</v>
      </c>
      <c r="B28" s="105" t="s">
        <v>252</v>
      </c>
      <c r="C28" s="106" t="s">
        <v>35</v>
      </c>
      <c r="D28" s="74" t="s">
        <v>236</v>
      </c>
      <c r="E28" s="107"/>
      <c r="F28" s="107">
        <v>4116</v>
      </c>
      <c r="G28" s="74" t="s">
        <v>237</v>
      </c>
      <c r="H28" s="90">
        <v>0</v>
      </c>
      <c r="I28" s="85">
        <v>35</v>
      </c>
      <c r="J28" s="84">
        <f t="shared" si="0"/>
        <v>35</v>
      </c>
    </row>
    <row r="29" spans="1:10" ht="12.95" customHeight="1">
      <c r="A29" s="134"/>
      <c r="B29" s="105" t="s">
        <v>253</v>
      </c>
      <c r="C29" s="106" t="s">
        <v>35</v>
      </c>
      <c r="D29" s="74" t="s">
        <v>236</v>
      </c>
      <c r="E29" s="107">
        <v>3314</v>
      </c>
      <c r="F29" s="107">
        <v>5172</v>
      </c>
      <c r="G29" s="74" t="s">
        <v>237</v>
      </c>
      <c r="H29" s="90">
        <v>0</v>
      </c>
      <c r="I29" s="85">
        <v>5</v>
      </c>
      <c r="J29" s="84">
        <f t="shared" si="0"/>
        <v>5</v>
      </c>
    </row>
    <row r="30" spans="1:10" ht="12.95" customHeight="1">
      <c r="A30" s="134"/>
      <c r="B30" s="105" t="s">
        <v>254</v>
      </c>
      <c r="C30" s="106" t="s">
        <v>35</v>
      </c>
      <c r="D30" s="74" t="s">
        <v>236</v>
      </c>
      <c r="E30" s="107">
        <v>3314</v>
      </c>
      <c r="F30" s="107">
        <v>5169</v>
      </c>
      <c r="G30" s="74" t="s">
        <v>237</v>
      </c>
      <c r="H30" s="90">
        <v>0</v>
      </c>
      <c r="I30" s="85">
        <v>30</v>
      </c>
      <c r="J30" s="84">
        <f t="shared" si="0"/>
        <v>30</v>
      </c>
    </row>
    <row r="31" spans="1:10" ht="12.95" customHeight="1">
      <c r="A31" s="9"/>
      <c r="B31" s="10"/>
      <c r="C31" s="11"/>
      <c r="D31" s="130" t="s">
        <v>14</v>
      </c>
      <c r="E31" s="130"/>
      <c r="F31" s="130"/>
      <c r="G31" s="130"/>
      <c r="H31" s="61">
        <f>H5+H14+H16+H17+H18+H19+H21+H20+H22+H23+H25+H26+H27+H28</f>
        <v>30218.14</v>
      </c>
      <c r="I31" s="61">
        <f>I5+I14+I16+I17+I18+I19+I21+I20+I22+I23+I25+I26+I27+I28</f>
        <v>7942.54</v>
      </c>
      <c r="J31" s="61">
        <f>J5+J14+J16+J17+J18+J19+J21+J20+J22+J23+J25+J26+J27+J28</f>
        <v>38160.67999999999</v>
      </c>
    </row>
    <row r="32" spans="1:10" ht="12.95" customHeight="1">
      <c r="A32" s="9"/>
      <c r="B32" s="12" t="s">
        <v>33</v>
      </c>
      <c r="C32" s="11"/>
      <c r="D32" s="131" t="s">
        <v>15</v>
      </c>
      <c r="E32" s="131"/>
      <c r="F32" s="131"/>
      <c r="G32" s="131"/>
      <c r="H32" s="61">
        <f>H6+H7+H8+H9+H10+H11+H12+H13+H15+H24+H29+H30</f>
        <v>95</v>
      </c>
      <c r="I32" s="61">
        <f>I6+I7+I8+I9+I10+I11+I12+I13+I15+I24+I29+I30</f>
        <v>4597.219999999999</v>
      </c>
      <c r="J32" s="61">
        <f>J6+J7+J8+J9+J10+J11+J12+J13+J15+J24+J29+J30</f>
        <v>4692.219999999999</v>
      </c>
    </row>
    <row r="33" spans="1:10" ht="12.95" customHeight="1">
      <c r="A33" s="9"/>
      <c r="B33" s="13"/>
      <c r="C33" s="11"/>
      <c r="D33" s="132" t="s">
        <v>16</v>
      </c>
      <c r="E33" s="132"/>
      <c r="F33" s="132"/>
      <c r="G33" s="132"/>
      <c r="H33" s="61">
        <v>0</v>
      </c>
      <c r="I33" s="61">
        <v>0</v>
      </c>
      <c r="J33" s="61">
        <v>0</v>
      </c>
    </row>
    <row r="34" spans="1:10" ht="12.95" customHeight="1">
      <c r="A34" s="14"/>
      <c r="B34" s="15"/>
      <c r="C34" s="16"/>
      <c r="D34" s="132" t="s">
        <v>17</v>
      </c>
      <c r="E34" s="132"/>
      <c r="F34" s="132"/>
      <c r="G34" s="132"/>
      <c r="H34" s="62">
        <f>H31-H32-H33</f>
        <v>30123.14</v>
      </c>
      <c r="I34" s="62">
        <f aca="true" t="shared" si="1" ref="I34:J34">I31-I32-I33</f>
        <v>3345.3200000000006</v>
      </c>
      <c r="J34" s="62">
        <f t="shared" si="1"/>
        <v>33468.45999999999</v>
      </c>
    </row>
    <row r="35" spans="1:10" ht="12.95" customHeight="1">
      <c r="A35" s="17" t="s">
        <v>18</v>
      </c>
      <c r="B35" s="18"/>
      <c r="C35" s="19"/>
      <c r="D35" s="19"/>
      <c r="E35" s="20"/>
      <c r="F35" s="18"/>
      <c r="G35" s="18"/>
      <c r="H35" s="21"/>
      <c r="I35" s="21"/>
      <c r="J35" s="22"/>
    </row>
    <row r="36" spans="1:10" ht="12.95" customHeight="1">
      <c r="A36" s="115" t="s">
        <v>11</v>
      </c>
      <c r="B36" s="41" t="s">
        <v>107</v>
      </c>
      <c r="C36" s="66"/>
      <c r="D36" s="68">
        <v>104513013</v>
      </c>
      <c r="E36" s="68">
        <v>4359</v>
      </c>
      <c r="F36" s="68">
        <v>5021</v>
      </c>
      <c r="G36" s="69" t="s">
        <v>53</v>
      </c>
      <c r="H36" s="70">
        <v>52</v>
      </c>
      <c r="I36" s="67">
        <v>1.3</v>
      </c>
      <c r="J36" s="39">
        <f aca="true" t="shared" si="2" ref="J36:J72">H36+I36</f>
        <v>53.3</v>
      </c>
    </row>
    <row r="37" spans="1:10" ht="12.95" customHeight="1">
      <c r="A37" s="124"/>
      <c r="B37" s="41" t="s">
        <v>106</v>
      </c>
      <c r="C37" s="66"/>
      <c r="D37" s="68">
        <v>104113013</v>
      </c>
      <c r="E37" s="68">
        <v>4359</v>
      </c>
      <c r="F37" s="68">
        <v>5133</v>
      </c>
      <c r="G37" s="69" t="s">
        <v>53</v>
      </c>
      <c r="H37" s="70">
        <v>1</v>
      </c>
      <c r="I37" s="67">
        <v>-0.2</v>
      </c>
      <c r="J37" s="39">
        <f t="shared" si="2"/>
        <v>0.8</v>
      </c>
    </row>
    <row r="38" spans="1:10" ht="12.95" customHeight="1">
      <c r="A38" s="124"/>
      <c r="B38" s="41" t="s">
        <v>105</v>
      </c>
      <c r="C38" s="66"/>
      <c r="D38" s="68">
        <v>104113013</v>
      </c>
      <c r="E38" s="68">
        <v>4359</v>
      </c>
      <c r="F38" s="68">
        <v>5137</v>
      </c>
      <c r="G38" s="69" t="s">
        <v>53</v>
      </c>
      <c r="H38" s="70">
        <v>3.5</v>
      </c>
      <c r="I38" s="67">
        <v>-0.2</v>
      </c>
      <c r="J38" s="39">
        <f t="shared" si="2"/>
        <v>3.3</v>
      </c>
    </row>
    <row r="39" spans="1:10" ht="12.95" customHeight="1">
      <c r="A39" s="124"/>
      <c r="B39" s="41" t="s">
        <v>227</v>
      </c>
      <c r="C39" s="66"/>
      <c r="D39" s="68">
        <v>104113013</v>
      </c>
      <c r="E39" s="68">
        <v>4359</v>
      </c>
      <c r="F39" s="68">
        <v>5175</v>
      </c>
      <c r="G39" s="69" t="s">
        <v>53</v>
      </c>
      <c r="H39" s="70">
        <v>4</v>
      </c>
      <c r="I39" s="67">
        <v>-3.2</v>
      </c>
      <c r="J39" s="39">
        <f t="shared" si="2"/>
        <v>0.7999999999999998</v>
      </c>
    </row>
    <row r="40" spans="1:10" ht="12.95" customHeight="1">
      <c r="A40" s="124"/>
      <c r="B40" s="41" t="s">
        <v>104</v>
      </c>
      <c r="C40" s="66"/>
      <c r="D40" s="68">
        <v>104113013</v>
      </c>
      <c r="E40" s="68">
        <v>4359</v>
      </c>
      <c r="F40" s="68">
        <v>5169</v>
      </c>
      <c r="G40" s="69" t="s">
        <v>53</v>
      </c>
      <c r="H40" s="70">
        <v>2</v>
      </c>
      <c r="I40" s="67">
        <v>2</v>
      </c>
      <c r="J40" s="39">
        <f t="shared" si="2"/>
        <v>4</v>
      </c>
    </row>
    <row r="41" spans="1:10" ht="12.95" customHeight="1">
      <c r="A41" s="124"/>
      <c r="B41" s="41" t="s">
        <v>226</v>
      </c>
      <c r="C41" s="66"/>
      <c r="D41" s="68">
        <v>104113013</v>
      </c>
      <c r="E41" s="68">
        <v>4359</v>
      </c>
      <c r="F41" s="68">
        <v>5139</v>
      </c>
      <c r="G41" s="69" t="s">
        <v>53</v>
      </c>
      <c r="H41" s="70">
        <v>4</v>
      </c>
      <c r="I41" s="67">
        <v>-1.6</v>
      </c>
      <c r="J41" s="39">
        <f t="shared" si="2"/>
        <v>2.4</v>
      </c>
    </row>
    <row r="42" spans="1:10" ht="12.95" customHeight="1">
      <c r="A42" s="116"/>
      <c r="B42" s="71" t="s">
        <v>229</v>
      </c>
      <c r="C42" s="72" t="s">
        <v>35</v>
      </c>
      <c r="D42" s="73">
        <v>104113013</v>
      </c>
      <c r="E42" s="73">
        <v>4359</v>
      </c>
      <c r="F42" s="73">
        <v>5167</v>
      </c>
      <c r="G42" s="77" t="s">
        <v>53</v>
      </c>
      <c r="H42" s="101">
        <v>0</v>
      </c>
      <c r="I42" s="102">
        <v>1.9</v>
      </c>
      <c r="J42" s="75">
        <f t="shared" si="2"/>
        <v>1.9</v>
      </c>
    </row>
    <row r="43" spans="1:10" ht="12.95" customHeight="1">
      <c r="A43" s="115" t="s">
        <v>12</v>
      </c>
      <c r="B43" s="41" t="s">
        <v>216</v>
      </c>
      <c r="C43" s="66"/>
      <c r="D43" s="69" t="s">
        <v>214</v>
      </c>
      <c r="E43" s="68">
        <v>6171</v>
      </c>
      <c r="F43" s="68">
        <v>5169</v>
      </c>
      <c r="G43" s="69" t="s">
        <v>215</v>
      </c>
      <c r="H43" s="70">
        <v>63</v>
      </c>
      <c r="I43" s="67">
        <v>87</v>
      </c>
      <c r="J43" s="65">
        <f t="shared" si="2"/>
        <v>150</v>
      </c>
    </row>
    <row r="44" spans="1:10" ht="12.95" customHeight="1">
      <c r="A44" s="124"/>
      <c r="B44" s="41" t="s">
        <v>217</v>
      </c>
      <c r="C44" s="66"/>
      <c r="D44" s="69" t="s">
        <v>214</v>
      </c>
      <c r="E44" s="68">
        <v>6171</v>
      </c>
      <c r="F44" s="68">
        <v>5173</v>
      </c>
      <c r="G44" s="69" t="s">
        <v>215</v>
      </c>
      <c r="H44" s="70">
        <v>990</v>
      </c>
      <c r="I44" s="67">
        <v>-87</v>
      </c>
      <c r="J44" s="65">
        <f t="shared" si="2"/>
        <v>903</v>
      </c>
    </row>
    <row r="45" spans="1:10" ht="12.95" customHeight="1">
      <c r="A45" s="124"/>
      <c r="B45" s="41" t="s">
        <v>218</v>
      </c>
      <c r="C45" s="66"/>
      <c r="D45" s="69" t="s">
        <v>214</v>
      </c>
      <c r="E45" s="68">
        <v>6171</v>
      </c>
      <c r="F45" s="68">
        <v>5321</v>
      </c>
      <c r="G45" s="69" t="s">
        <v>215</v>
      </c>
      <c r="H45" s="70">
        <v>500</v>
      </c>
      <c r="I45" s="67">
        <v>-92</v>
      </c>
      <c r="J45" s="65">
        <f t="shared" si="2"/>
        <v>408</v>
      </c>
    </row>
    <row r="46" spans="1:10" ht="12.95" customHeight="1">
      <c r="A46" s="124"/>
      <c r="B46" s="71" t="s">
        <v>218</v>
      </c>
      <c r="C46" s="72" t="s">
        <v>35</v>
      </c>
      <c r="D46" s="77" t="s">
        <v>221</v>
      </c>
      <c r="E46" s="73">
        <v>6171</v>
      </c>
      <c r="F46" s="73">
        <v>5321</v>
      </c>
      <c r="G46" s="77" t="s">
        <v>215</v>
      </c>
      <c r="H46" s="101">
        <v>0</v>
      </c>
      <c r="I46" s="102">
        <v>72</v>
      </c>
      <c r="J46" s="75">
        <f t="shared" si="2"/>
        <v>72</v>
      </c>
    </row>
    <row r="47" spans="1:10" ht="12.95" customHeight="1">
      <c r="A47" s="124"/>
      <c r="B47" s="71" t="s">
        <v>222</v>
      </c>
      <c r="C47" s="72" t="s">
        <v>35</v>
      </c>
      <c r="D47" s="77" t="s">
        <v>214</v>
      </c>
      <c r="E47" s="73">
        <v>6171</v>
      </c>
      <c r="F47" s="73">
        <v>5329</v>
      </c>
      <c r="G47" s="77" t="s">
        <v>215</v>
      </c>
      <c r="H47" s="101">
        <v>0</v>
      </c>
      <c r="I47" s="102">
        <v>17</v>
      </c>
      <c r="J47" s="75">
        <f t="shared" si="2"/>
        <v>17</v>
      </c>
    </row>
    <row r="48" spans="1:10" ht="12.95" customHeight="1">
      <c r="A48" s="116"/>
      <c r="B48" s="71" t="s">
        <v>222</v>
      </c>
      <c r="C48" s="72" t="s">
        <v>35</v>
      </c>
      <c r="D48" s="77" t="s">
        <v>221</v>
      </c>
      <c r="E48" s="73">
        <v>6171</v>
      </c>
      <c r="F48" s="73">
        <v>5329</v>
      </c>
      <c r="G48" s="77" t="s">
        <v>215</v>
      </c>
      <c r="H48" s="101">
        <v>0</v>
      </c>
      <c r="I48" s="102">
        <v>3</v>
      </c>
      <c r="J48" s="75">
        <f t="shared" si="2"/>
        <v>3</v>
      </c>
    </row>
    <row r="49" spans="1:10" ht="12.95" customHeight="1">
      <c r="A49" s="115" t="s">
        <v>13</v>
      </c>
      <c r="B49" s="41" t="s">
        <v>102</v>
      </c>
      <c r="C49" s="66"/>
      <c r="D49" s="68"/>
      <c r="E49" s="68">
        <v>4399</v>
      </c>
      <c r="F49" s="68">
        <v>5222</v>
      </c>
      <c r="G49" s="34" t="s">
        <v>54</v>
      </c>
      <c r="H49" s="70">
        <v>185</v>
      </c>
      <c r="I49" s="67">
        <v>-50</v>
      </c>
      <c r="J49" s="65">
        <f t="shared" si="2"/>
        <v>135</v>
      </c>
    </row>
    <row r="50" spans="1:10" ht="12.95" customHeight="1">
      <c r="A50" s="116"/>
      <c r="B50" s="71" t="s">
        <v>228</v>
      </c>
      <c r="C50" s="72" t="s">
        <v>35</v>
      </c>
      <c r="D50" s="73"/>
      <c r="E50" s="73">
        <v>4379</v>
      </c>
      <c r="F50" s="73">
        <v>5221</v>
      </c>
      <c r="G50" s="74" t="s">
        <v>55</v>
      </c>
      <c r="H50" s="101">
        <v>0</v>
      </c>
      <c r="I50" s="102">
        <v>50</v>
      </c>
      <c r="J50" s="75">
        <f t="shared" si="2"/>
        <v>50</v>
      </c>
    </row>
    <row r="51" spans="1:10" ht="12.95" customHeight="1">
      <c r="A51" s="129" t="s">
        <v>36</v>
      </c>
      <c r="B51" s="41" t="s">
        <v>255</v>
      </c>
      <c r="C51" s="66"/>
      <c r="D51" s="68"/>
      <c r="E51" s="68">
        <v>4343</v>
      </c>
      <c r="F51" s="68">
        <v>5222</v>
      </c>
      <c r="G51" s="34" t="s">
        <v>103</v>
      </c>
      <c r="H51" s="70">
        <v>106</v>
      </c>
      <c r="I51" s="67">
        <v>-10</v>
      </c>
      <c r="J51" s="65">
        <f t="shared" si="2"/>
        <v>96</v>
      </c>
    </row>
    <row r="52" spans="1:10" ht="12.95" customHeight="1">
      <c r="A52" s="129"/>
      <c r="B52" s="71" t="s">
        <v>256</v>
      </c>
      <c r="C52" s="72" t="s">
        <v>35</v>
      </c>
      <c r="D52" s="73"/>
      <c r="E52" s="73">
        <v>3525</v>
      </c>
      <c r="F52" s="73">
        <v>5221</v>
      </c>
      <c r="G52" s="74" t="s">
        <v>223</v>
      </c>
      <c r="H52" s="101">
        <v>0</v>
      </c>
      <c r="I52" s="102">
        <v>10</v>
      </c>
      <c r="J52" s="75">
        <f t="shared" si="2"/>
        <v>10</v>
      </c>
    </row>
    <row r="53" spans="1:10" ht="12.95" customHeight="1">
      <c r="A53" s="115" t="s">
        <v>37</v>
      </c>
      <c r="B53" s="103" t="s">
        <v>71</v>
      </c>
      <c r="C53" s="66"/>
      <c r="D53" s="68"/>
      <c r="E53" s="68" t="s">
        <v>56</v>
      </c>
      <c r="F53" s="68" t="s">
        <v>57</v>
      </c>
      <c r="G53" s="68" t="s">
        <v>58</v>
      </c>
      <c r="H53" s="70">
        <v>6858.46</v>
      </c>
      <c r="I53" s="67">
        <v>219</v>
      </c>
      <c r="J53" s="65">
        <f t="shared" si="2"/>
        <v>7077.46</v>
      </c>
    </row>
    <row r="54" spans="1:10" ht="12.95" customHeight="1">
      <c r="A54" s="124"/>
      <c r="B54" s="103" t="s">
        <v>72</v>
      </c>
      <c r="C54" s="66"/>
      <c r="D54" s="68"/>
      <c r="E54" s="68" t="s">
        <v>56</v>
      </c>
      <c r="F54" s="68" t="s">
        <v>59</v>
      </c>
      <c r="G54" s="68" t="s">
        <v>58</v>
      </c>
      <c r="H54" s="70">
        <v>1508.33</v>
      </c>
      <c r="I54" s="67">
        <v>26</v>
      </c>
      <c r="J54" s="65">
        <f t="shared" si="2"/>
        <v>1534.33</v>
      </c>
    </row>
    <row r="55" spans="1:10" ht="12.95" customHeight="1">
      <c r="A55" s="124"/>
      <c r="B55" s="103" t="s">
        <v>73</v>
      </c>
      <c r="C55" s="66"/>
      <c r="D55" s="68"/>
      <c r="E55" s="68" t="s">
        <v>60</v>
      </c>
      <c r="F55" s="68" t="s">
        <v>57</v>
      </c>
      <c r="G55" s="68" t="s">
        <v>58</v>
      </c>
      <c r="H55" s="70">
        <v>1177.8</v>
      </c>
      <c r="I55" s="67">
        <v>29</v>
      </c>
      <c r="J55" s="65">
        <f t="shared" si="2"/>
        <v>1206.8</v>
      </c>
    </row>
    <row r="56" spans="1:10" ht="12.95" customHeight="1">
      <c r="A56" s="124"/>
      <c r="B56" s="103" t="s">
        <v>74</v>
      </c>
      <c r="C56" s="66"/>
      <c r="D56" s="68"/>
      <c r="E56" s="68" t="s">
        <v>60</v>
      </c>
      <c r="F56" s="68" t="s">
        <v>59</v>
      </c>
      <c r="G56" s="68" t="s">
        <v>58</v>
      </c>
      <c r="H56" s="70">
        <v>2382.49</v>
      </c>
      <c r="I56" s="67">
        <v>56</v>
      </c>
      <c r="J56" s="65">
        <f t="shared" si="2"/>
        <v>2438.49</v>
      </c>
    </row>
    <row r="57" spans="1:10" ht="12.95" customHeight="1">
      <c r="A57" s="124"/>
      <c r="B57" s="103" t="s">
        <v>75</v>
      </c>
      <c r="C57" s="66"/>
      <c r="D57" s="68"/>
      <c r="E57" s="68" t="s">
        <v>61</v>
      </c>
      <c r="F57" s="68" t="s">
        <v>59</v>
      </c>
      <c r="G57" s="68" t="s">
        <v>58</v>
      </c>
      <c r="H57" s="70">
        <v>716.22</v>
      </c>
      <c r="I57" s="67">
        <v>11</v>
      </c>
      <c r="J57" s="65">
        <f t="shared" si="2"/>
        <v>727.22</v>
      </c>
    </row>
    <row r="58" spans="1:10" ht="12.95" customHeight="1">
      <c r="A58" s="124"/>
      <c r="B58" s="104" t="s">
        <v>76</v>
      </c>
      <c r="C58" s="66"/>
      <c r="D58" s="68"/>
      <c r="E58" s="68" t="s">
        <v>62</v>
      </c>
      <c r="F58" s="68" t="s">
        <v>59</v>
      </c>
      <c r="G58" s="68" t="s">
        <v>58</v>
      </c>
      <c r="H58" s="70">
        <v>366</v>
      </c>
      <c r="I58" s="67">
        <v>9</v>
      </c>
      <c r="J58" s="65">
        <f t="shared" si="2"/>
        <v>375</v>
      </c>
    </row>
    <row r="59" spans="1:10" ht="12.95" customHeight="1">
      <c r="A59" s="124"/>
      <c r="B59" s="103" t="s">
        <v>77</v>
      </c>
      <c r="C59" s="66"/>
      <c r="D59" s="68"/>
      <c r="E59" s="68" t="s">
        <v>63</v>
      </c>
      <c r="F59" s="68" t="s">
        <v>57</v>
      </c>
      <c r="G59" s="68" t="s">
        <v>58</v>
      </c>
      <c r="H59" s="70">
        <v>60</v>
      </c>
      <c r="I59" s="67">
        <v>41</v>
      </c>
      <c r="J59" s="65">
        <f t="shared" si="2"/>
        <v>101</v>
      </c>
    </row>
    <row r="60" spans="1:10" ht="12.95" customHeight="1">
      <c r="A60" s="124"/>
      <c r="B60" s="104" t="s">
        <v>78</v>
      </c>
      <c r="C60" s="66"/>
      <c r="D60" s="68"/>
      <c r="E60" s="68" t="s">
        <v>63</v>
      </c>
      <c r="F60" s="68" t="s">
        <v>59</v>
      </c>
      <c r="G60" s="68" t="s">
        <v>58</v>
      </c>
      <c r="H60" s="70">
        <v>745.75</v>
      </c>
      <c r="I60" s="67">
        <v>15</v>
      </c>
      <c r="J60" s="65">
        <f t="shared" si="2"/>
        <v>760.75</v>
      </c>
    </row>
    <row r="61" spans="1:10" ht="12.95" customHeight="1">
      <c r="A61" s="124"/>
      <c r="B61" s="103" t="s">
        <v>79</v>
      </c>
      <c r="C61" s="66"/>
      <c r="D61" s="68"/>
      <c r="E61" s="68" t="s">
        <v>64</v>
      </c>
      <c r="F61" s="68" t="s">
        <v>57</v>
      </c>
      <c r="G61" s="68" t="s">
        <v>58</v>
      </c>
      <c r="H61" s="70">
        <v>352.5</v>
      </c>
      <c r="I61" s="67">
        <v>36</v>
      </c>
      <c r="J61" s="65">
        <f t="shared" si="2"/>
        <v>388.5</v>
      </c>
    </row>
    <row r="62" spans="1:10" ht="12.95" customHeight="1">
      <c r="A62" s="124"/>
      <c r="B62" s="103" t="s">
        <v>80</v>
      </c>
      <c r="C62" s="66"/>
      <c r="D62" s="68"/>
      <c r="E62" s="68" t="s">
        <v>64</v>
      </c>
      <c r="F62" s="68" t="s">
        <v>59</v>
      </c>
      <c r="G62" s="68" t="s">
        <v>58</v>
      </c>
      <c r="H62" s="70">
        <v>2827.29</v>
      </c>
      <c r="I62" s="67">
        <v>35</v>
      </c>
      <c r="J62" s="65">
        <f t="shared" si="2"/>
        <v>2862.29</v>
      </c>
    </row>
    <row r="63" spans="1:10" ht="12.95" customHeight="1">
      <c r="A63" s="124"/>
      <c r="B63" s="103" t="s">
        <v>81</v>
      </c>
      <c r="C63" s="66"/>
      <c r="D63" s="68"/>
      <c r="E63" s="68" t="s">
        <v>65</v>
      </c>
      <c r="F63" s="68" t="s">
        <v>57</v>
      </c>
      <c r="G63" s="68" t="s">
        <v>58</v>
      </c>
      <c r="H63" s="70">
        <v>883.3</v>
      </c>
      <c r="I63" s="67">
        <v>30</v>
      </c>
      <c r="J63" s="65">
        <f t="shared" si="2"/>
        <v>913.3</v>
      </c>
    </row>
    <row r="64" spans="1:10" ht="12.95" customHeight="1">
      <c r="A64" s="124"/>
      <c r="B64" s="103" t="s">
        <v>82</v>
      </c>
      <c r="C64" s="66"/>
      <c r="D64" s="68"/>
      <c r="E64" s="68" t="s">
        <v>66</v>
      </c>
      <c r="F64" s="68" t="s">
        <v>57</v>
      </c>
      <c r="G64" s="68" t="s">
        <v>58</v>
      </c>
      <c r="H64" s="70">
        <v>132.73</v>
      </c>
      <c r="I64" s="67">
        <v>5</v>
      </c>
      <c r="J64" s="65">
        <f t="shared" si="2"/>
        <v>137.73</v>
      </c>
    </row>
    <row r="65" spans="1:10" ht="12.95" customHeight="1">
      <c r="A65" s="124"/>
      <c r="B65" s="103" t="s">
        <v>83</v>
      </c>
      <c r="C65" s="66"/>
      <c r="D65" s="68"/>
      <c r="E65" s="68" t="s">
        <v>67</v>
      </c>
      <c r="F65" s="68" t="s">
        <v>57</v>
      </c>
      <c r="G65" s="68" t="s">
        <v>58</v>
      </c>
      <c r="H65" s="70">
        <v>548.13</v>
      </c>
      <c r="I65" s="67">
        <v>15</v>
      </c>
      <c r="J65" s="65">
        <f t="shared" si="2"/>
        <v>563.13</v>
      </c>
    </row>
    <row r="66" spans="1:10" ht="12.95" customHeight="1">
      <c r="A66" s="124"/>
      <c r="B66" s="103" t="s">
        <v>84</v>
      </c>
      <c r="C66" s="66"/>
      <c r="D66" s="68"/>
      <c r="E66" s="68" t="s">
        <v>68</v>
      </c>
      <c r="F66" s="68" t="s">
        <v>57</v>
      </c>
      <c r="G66" s="68" t="s">
        <v>58</v>
      </c>
      <c r="H66" s="70">
        <v>12262.39</v>
      </c>
      <c r="I66" s="67">
        <v>266</v>
      </c>
      <c r="J66" s="65">
        <f t="shared" si="2"/>
        <v>12528.39</v>
      </c>
    </row>
    <row r="67" spans="1:10" ht="12.95" customHeight="1">
      <c r="A67" s="124"/>
      <c r="B67" s="103" t="s">
        <v>85</v>
      </c>
      <c r="C67" s="66"/>
      <c r="D67" s="68"/>
      <c r="E67" s="68" t="s">
        <v>69</v>
      </c>
      <c r="F67" s="68" t="s">
        <v>57</v>
      </c>
      <c r="G67" s="68" t="s">
        <v>58</v>
      </c>
      <c r="H67" s="70">
        <v>1233.34</v>
      </c>
      <c r="I67" s="67">
        <v>27</v>
      </c>
      <c r="J67" s="65">
        <f t="shared" si="2"/>
        <v>1260.34</v>
      </c>
    </row>
    <row r="68" spans="1:10" ht="12.95" customHeight="1">
      <c r="A68" s="124"/>
      <c r="B68" s="103" t="s">
        <v>86</v>
      </c>
      <c r="C68" s="66"/>
      <c r="D68" s="68"/>
      <c r="E68" s="68" t="s">
        <v>70</v>
      </c>
      <c r="F68" s="68" t="s">
        <v>59</v>
      </c>
      <c r="G68" s="68" t="s">
        <v>58</v>
      </c>
      <c r="H68" s="70">
        <v>13981.34</v>
      </c>
      <c r="I68" s="67">
        <v>387</v>
      </c>
      <c r="J68" s="65">
        <f t="shared" si="2"/>
        <v>14368.34</v>
      </c>
    </row>
    <row r="69" spans="1:10" ht="12.95" customHeight="1">
      <c r="A69" s="115" t="s">
        <v>38</v>
      </c>
      <c r="B69" s="103" t="s">
        <v>224</v>
      </c>
      <c r="C69" s="66"/>
      <c r="D69" s="68"/>
      <c r="E69" s="68">
        <v>3639</v>
      </c>
      <c r="F69" s="68">
        <v>5169</v>
      </c>
      <c r="G69" s="68">
        <v>2306</v>
      </c>
      <c r="H69" s="70">
        <v>624</v>
      </c>
      <c r="I69" s="67">
        <v>-348</v>
      </c>
      <c r="J69" s="65">
        <f t="shared" si="2"/>
        <v>276</v>
      </c>
    </row>
    <row r="70" spans="1:10" ht="12.95" customHeight="1">
      <c r="A70" s="116"/>
      <c r="B70" s="103" t="s">
        <v>90</v>
      </c>
      <c r="C70" s="66"/>
      <c r="D70" s="68"/>
      <c r="E70" s="68">
        <v>6171</v>
      </c>
      <c r="F70" s="68">
        <v>5152</v>
      </c>
      <c r="G70" s="68"/>
      <c r="H70" s="70">
        <v>1200</v>
      </c>
      <c r="I70" s="67">
        <v>348</v>
      </c>
      <c r="J70" s="65">
        <f t="shared" si="2"/>
        <v>1548</v>
      </c>
    </row>
    <row r="71" spans="1:10" ht="12.95" customHeight="1">
      <c r="A71" s="115" t="s">
        <v>89</v>
      </c>
      <c r="B71" s="103" t="s">
        <v>212</v>
      </c>
      <c r="C71" s="66"/>
      <c r="D71" s="68"/>
      <c r="E71" s="68">
        <v>3399</v>
      </c>
      <c r="F71" s="68">
        <v>5169</v>
      </c>
      <c r="G71" s="68">
        <v>2239</v>
      </c>
      <c r="H71" s="70">
        <v>80</v>
      </c>
      <c r="I71" s="67">
        <v>-10</v>
      </c>
      <c r="J71" s="65">
        <f t="shared" si="2"/>
        <v>70</v>
      </c>
    </row>
    <row r="72" spans="1:10" ht="12.95" customHeight="1">
      <c r="A72" s="116"/>
      <c r="B72" s="111" t="s">
        <v>213</v>
      </c>
      <c r="C72" s="72" t="s">
        <v>35</v>
      </c>
      <c r="D72" s="73"/>
      <c r="E72" s="73">
        <v>3399</v>
      </c>
      <c r="F72" s="73">
        <v>5164</v>
      </c>
      <c r="G72" s="73">
        <v>2239</v>
      </c>
      <c r="H72" s="101">
        <v>0</v>
      </c>
      <c r="I72" s="102">
        <v>10</v>
      </c>
      <c r="J72" s="75">
        <f t="shared" si="2"/>
        <v>10</v>
      </c>
    </row>
    <row r="73" spans="1:10" ht="12.95" customHeight="1">
      <c r="A73" s="115" t="s">
        <v>91</v>
      </c>
      <c r="B73" s="82" t="s">
        <v>225</v>
      </c>
      <c r="C73" s="66"/>
      <c r="D73" s="66"/>
      <c r="E73" s="68">
        <v>1014</v>
      </c>
      <c r="F73" s="68">
        <v>5169</v>
      </c>
      <c r="H73" s="70">
        <v>1058</v>
      </c>
      <c r="I73" s="67">
        <v>-3.5</v>
      </c>
      <c r="J73" s="70">
        <f aca="true" t="shared" si="3" ref="J73:J102">H73+I73</f>
        <v>1054.5</v>
      </c>
    </row>
    <row r="74" spans="1:10" ht="12.95" customHeight="1">
      <c r="A74" s="116"/>
      <c r="B74" s="76" t="s">
        <v>209</v>
      </c>
      <c r="C74" s="72" t="s">
        <v>35</v>
      </c>
      <c r="D74" s="72"/>
      <c r="E74" s="73">
        <v>3744</v>
      </c>
      <c r="F74" s="73">
        <v>5168</v>
      </c>
      <c r="G74" s="77" t="s">
        <v>132</v>
      </c>
      <c r="H74" s="101">
        <v>0</v>
      </c>
      <c r="I74" s="102">
        <v>3.5</v>
      </c>
      <c r="J74" s="101">
        <f t="shared" si="3"/>
        <v>3.5</v>
      </c>
    </row>
    <row r="75" spans="1:10" ht="12.95" customHeight="1">
      <c r="A75" s="115" t="s">
        <v>94</v>
      </c>
      <c r="B75" s="82" t="s">
        <v>112</v>
      </c>
      <c r="C75" s="110"/>
      <c r="D75" s="110"/>
      <c r="E75" s="68">
        <v>3113</v>
      </c>
      <c r="F75" s="68">
        <v>5171</v>
      </c>
      <c r="G75" s="69" t="s">
        <v>108</v>
      </c>
      <c r="H75" s="70">
        <v>1700</v>
      </c>
      <c r="I75" s="67">
        <v>-133.18</v>
      </c>
      <c r="J75" s="70">
        <f t="shared" si="3"/>
        <v>1566.82</v>
      </c>
    </row>
    <row r="76" spans="1:10" ht="12.95" customHeight="1">
      <c r="A76" s="124"/>
      <c r="B76" s="82" t="s">
        <v>113</v>
      </c>
      <c r="C76" s="66"/>
      <c r="D76" s="66"/>
      <c r="E76" s="68">
        <v>2212</v>
      </c>
      <c r="F76" s="68">
        <v>5171</v>
      </c>
      <c r="G76" s="69" t="s">
        <v>109</v>
      </c>
      <c r="H76" s="70">
        <v>4000</v>
      </c>
      <c r="I76" s="67">
        <v>-1300</v>
      </c>
      <c r="J76" s="70">
        <f t="shared" si="3"/>
        <v>2700</v>
      </c>
    </row>
    <row r="77" spans="1:10" ht="12.95" customHeight="1">
      <c r="A77" s="124"/>
      <c r="B77" s="82" t="s">
        <v>115</v>
      </c>
      <c r="C77" s="66"/>
      <c r="D77" s="66"/>
      <c r="E77" s="68">
        <v>2219</v>
      </c>
      <c r="F77" s="68">
        <v>5171</v>
      </c>
      <c r="G77" s="69" t="s">
        <v>111</v>
      </c>
      <c r="H77" s="70">
        <v>2500</v>
      </c>
      <c r="I77" s="67">
        <v>-2370</v>
      </c>
      <c r="J77" s="70">
        <f t="shared" si="3"/>
        <v>130</v>
      </c>
    </row>
    <row r="78" spans="1:10" ht="12.95" customHeight="1">
      <c r="A78" s="124"/>
      <c r="B78" s="76" t="s">
        <v>210</v>
      </c>
      <c r="C78" s="72" t="s">
        <v>35</v>
      </c>
      <c r="D78" s="72"/>
      <c r="E78" s="73">
        <v>6221</v>
      </c>
      <c r="F78" s="73">
        <v>5137</v>
      </c>
      <c r="G78" s="77" t="s">
        <v>141</v>
      </c>
      <c r="H78" s="101">
        <v>0</v>
      </c>
      <c r="I78" s="102">
        <v>200</v>
      </c>
      <c r="J78" s="101">
        <f t="shared" si="3"/>
        <v>200</v>
      </c>
    </row>
    <row r="79" spans="1:10" ht="12.95" customHeight="1">
      <c r="A79" s="124"/>
      <c r="B79" s="82" t="s">
        <v>138</v>
      </c>
      <c r="C79" s="66"/>
      <c r="D79" s="66"/>
      <c r="E79" s="68">
        <v>2219</v>
      </c>
      <c r="F79" s="68">
        <v>5171</v>
      </c>
      <c r="G79" s="69" t="s">
        <v>139</v>
      </c>
      <c r="H79" s="70">
        <v>1500</v>
      </c>
      <c r="I79" s="67">
        <v>-2</v>
      </c>
      <c r="J79" s="70">
        <f t="shared" si="3"/>
        <v>1498</v>
      </c>
    </row>
    <row r="80" spans="1:10" ht="12.95" customHeight="1">
      <c r="A80" s="124"/>
      <c r="B80" s="82" t="s">
        <v>140</v>
      </c>
      <c r="C80" s="66"/>
      <c r="D80" s="66"/>
      <c r="E80" s="68">
        <v>3613</v>
      </c>
      <c r="F80" s="68">
        <v>5171</v>
      </c>
      <c r="G80" s="69" t="s">
        <v>45</v>
      </c>
      <c r="H80" s="70">
        <v>114</v>
      </c>
      <c r="I80" s="67">
        <v>2</v>
      </c>
      <c r="J80" s="70">
        <f t="shared" si="3"/>
        <v>116</v>
      </c>
    </row>
    <row r="81" spans="1:10" ht="12.95" customHeight="1">
      <c r="A81" s="124"/>
      <c r="B81" s="41" t="s">
        <v>168</v>
      </c>
      <c r="C81" s="66"/>
      <c r="D81" s="68"/>
      <c r="E81" s="68">
        <v>3421</v>
      </c>
      <c r="F81" s="68">
        <v>5171</v>
      </c>
      <c r="G81" s="34" t="s">
        <v>167</v>
      </c>
      <c r="H81" s="70">
        <v>1100</v>
      </c>
      <c r="I81" s="67">
        <v>150</v>
      </c>
      <c r="J81" s="39">
        <f t="shared" si="3"/>
        <v>1250</v>
      </c>
    </row>
    <row r="82" spans="1:10" ht="12.95" customHeight="1">
      <c r="A82" s="124"/>
      <c r="B82" s="41" t="s">
        <v>181</v>
      </c>
      <c r="C82" s="66"/>
      <c r="D82" s="68"/>
      <c r="E82" s="68">
        <v>2219</v>
      </c>
      <c r="F82" s="68">
        <v>5171</v>
      </c>
      <c r="G82" s="34" t="s">
        <v>174</v>
      </c>
      <c r="H82" s="70">
        <v>1470</v>
      </c>
      <c r="I82" s="67">
        <v>-77</v>
      </c>
      <c r="J82" s="39">
        <f t="shared" si="3"/>
        <v>1393</v>
      </c>
    </row>
    <row r="83" spans="1:10" ht="12.95" customHeight="1">
      <c r="A83" s="124"/>
      <c r="B83" s="41" t="s">
        <v>183</v>
      </c>
      <c r="C83" s="66"/>
      <c r="D83" s="68"/>
      <c r="E83" s="68">
        <v>3639</v>
      </c>
      <c r="F83" s="68">
        <v>5169</v>
      </c>
      <c r="G83" s="34" t="s">
        <v>126</v>
      </c>
      <c r="H83" s="70">
        <v>66</v>
      </c>
      <c r="I83" s="67">
        <v>-29</v>
      </c>
      <c r="J83" s="39">
        <f t="shared" si="3"/>
        <v>37</v>
      </c>
    </row>
    <row r="84" spans="1:10" ht="12.95" customHeight="1">
      <c r="A84" s="124"/>
      <c r="B84" s="41" t="s">
        <v>184</v>
      </c>
      <c r="C84" s="66"/>
      <c r="D84" s="68"/>
      <c r="E84" s="68">
        <v>3639</v>
      </c>
      <c r="F84" s="68">
        <v>5166</v>
      </c>
      <c r="G84" s="34" t="s">
        <v>126</v>
      </c>
      <c r="H84" s="70">
        <v>140</v>
      </c>
      <c r="I84" s="67">
        <v>29</v>
      </c>
      <c r="J84" s="39">
        <f t="shared" si="3"/>
        <v>169</v>
      </c>
    </row>
    <row r="85" spans="1:10" ht="12.95" customHeight="1">
      <c r="A85" s="116"/>
      <c r="B85" s="41" t="s">
        <v>187</v>
      </c>
      <c r="C85" s="66"/>
      <c r="D85" s="68"/>
      <c r="E85" s="68">
        <v>2219</v>
      </c>
      <c r="F85" s="68">
        <v>5171</v>
      </c>
      <c r="G85" s="34" t="s">
        <v>186</v>
      </c>
      <c r="H85" s="70">
        <v>2000</v>
      </c>
      <c r="I85" s="67">
        <v>220</v>
      </c>
      <c r="J85" s="39">
        <f t="shared" si="3"/>
        <v>2220</v>
      </c>
    </row>
    <row r="86" spans="1:10" ht="12.95" customHeight="1">
      <c r="A86" s="115" t="s">
        <v>99</v>
      </c>
      <c r="B86" s="41" t="s">
        <v>232</v>
      </c>
      <c r="C86" s="66"/>
      <c r="D86" s="68"/>
      <c r="E86" s="68">
        <v>3639</v>
      </c>
      <c r="F86" s="68">
        <v>5171</v>
      </c>
      <c r="G86" s="34" t="s">
        <v>230</v>
      </c>
      <c r="H86" s="70">
        <v>500</v>
      </c>
      <c r="I86" s="67">
        <v>-120</v>
      </c>
      <c r="J86" s="39">
        <f t="shared" si="3"/>
        <v>380</v>
      </c>
    </row>
    <row r="87" spans="1:10" ht="12.95" customHeight="1">
      <c r="A87" s="124"/>
      <c r="B87" s="41" t="s">
        <v>233</v>
      </c>
      <c r="C87" s="66"/>
      <c r="D87" s="68"/>
      <c r="E87" s="68">
        <v>6171</v>
      </c>
      <c r="F87" s="68">
        <v>5166</v>
      </c>
      <c r="G87" s="34" t="s">
        <v>231</v>
      </c>
      <c r="H87" s="70">
        <v>700</v>
      </c>
      <c r="I87" s="67">
        <v>50</v>
      </c>
      <c r="J87" s="39">
        <f t="shared" si="3"/>
        <v>750</v>
      </c>
    </row>
    <row r="88" spans="1:10" ht="12.95" customHeight="1">
      <c r="A88" s="116"/>
      <c r="B88" s="41" t="s">
        <v>234</v>
      </c>
      <c r="C88" s="66"/>
      <c r="D88" s="68"/>
      <c r="E88" s="68">
        <v>3639</v>
      </c>
      <c r="F88" s="68">
        <v>5166</v>
      </c>
      <c r="G88" s="34" t="s">
        <v>231</v>
      </c>
      <c r="H88" s="70">
        <v>250</v>
      </c>
      <c r="I88" s="67">
        <v>70</v>
      </c>
      <c r="J88" s="39">
        <f t="shared" si="3"/>
        <v>320</v>
      </c>
    </row>
    <row r="89" spans="1:10" ht="12.95" customHeight="1">
      <c r="A89" s="115" t="s">
        <v>100</v>
      </c>
      <c r="B89" s="41" t="s">
        <v>238</v>
      </c>
      <c r="C89" s="66"/>
      <c r="D89" s="68"/>
      <c r="E89" s="68">
        <v>3314</v>
      </c>
      <c r="F89" s="68">
        <v>5011</v>
      </c>
      <c r="G89" s="34" t="s">
        <v>237</v>
      </c>
      <c r="H89" s="70">
        <v>1198</v>
      </c>
      <c r="I89" s="67">
        <v>-4</v>
      </c>
      <c r="J89" s="39">
        <f t="shared" si="3"/>
        <v>1194</v>
      </c>
    </row>
    <row r="90" spans="1:10" ht="12.95" customHeight="1">
      <c r="A90" s="124"/>
      <c r="B90" s="41" t="s">
        <v>238</v>
      </c>
      <c r="C90" s="66"/>
      <c r="D90" s="68"/>
      <c r="E90" s="68">
        <v>3314</v>
      </c>
      <c r="F90" s="68">
        <v>5031</v>
      </c>
      <c r="G90" s="34" t="s">
        <v>237</v>
      </c>
      <c r="H90" s="70">
        <v>300</v>
      </c>
      <c r="I90" s="67">
        <v>-1</v>
      </c>
      <c r="J90" s="39">
        <f t="shared" si="3"/>
        <v>299</v>
      </c>
    </row>
    <row r="91" spans="1:10" ht="12.95" customHeight="1">
      <c r="A91" s="124"/>
      <c r="B91" s="71" t="s">
        <v>239</v>
      </c>
      <c r="C91" s="72" t="s">
        <v>35</v>
      </c>
      <c r="D91" s="73"/>
      <c r="E91" s="73">
        <v>3314</v>
      </c>
      <c r="F91" s="73">
        <v>5424</v>
      </c>
      <c r="G91" s="74" t="s">
        <v>237</v>
      </c>
      <c r="H91" s="101">
        <v>0</v>
      </c>
      <c r="I91" s="102">
        <v>5</v>
      </c>
      <c r="J91" s="84">
        <f t="shared" si="3"/>
        <v>5</v>
      </c>
    </row>
    <row r="92" spans="1:10" ht="12.95" customHeight="1">
      <c r="A92" s="124"/>
      <c r="B92" s="71" t="s">
        <v>240</v>
      </c>
      <c r="C92" s="72" t="s">
        <v>35</v>
      </c>
      <c r="D92" s="73"/>
      <c r="E92" s="73">
        <v>3113</v>
      </c>
      <c r="F92" s="73">
        <v>5169</v>
      </c>
      <c r="G92" s="74" t="s">
        <v>241</v>
      </c>
      <c r="H92" s="101">
        <v>0</v>
      </c>
      <c r="I92" s="102">
        <v>112</v>
      </c>
      <c r="J92" s="84">
        <f t="shared" si="3"/>
        <v>112</v>
      </c>
    </row>
    <row r="93" spans="1:10" ht="12.95" customHeight="1">
      <c r="A93" s="124"/>
      <c r="B93" s="41" t="s">
        <v>243</v>
      </c>
      <c r="C93" s="66"/>
      <c r="D93" s="68"/>
      <c r="E93" s="68">
        <v>3113</v>
      </c>
      <c r="F93" s="68">
        <v>5021</v>
      </c>
      <c r="G93" s="34"/>
      <c r="H93" s="70">
        <v>30</v>
      </c>
      <c r="I93" s="67">
        <v>-30</v>
      </c>
      <c r="J93" s="39">
        <f t="shared" si="3"/>
        <v>0</v>
      </c>
    </row>
    <row r="94" spans="1:10" ht="12.95" customHeight="1">
      <c r="A94" s="124"/>
      <c r="B94" s="41" t="s">
        <v>242</v>
      </c>
      <c r="C94" s="66"/>
      <c r="D94" s="68"/>
      <c r="E94" s="68">
        <v>3326</v>
      </c>
      <c r="F94" s="68">
        <v>5021</v>
      </c>
      <c r="G94" s="34" t="s">
        <v>46</v>
      </c>
      <c r="H94" s="70">
        <v>5</v>
      </c>
      <c r="I94" s="67">
        <v>-5</v>
      </c>
      <c r="J94" s="39">
        <f t="shared" si="3"/>
        <v>0</v>
      </c>
    </row>
    <row r="95" spans="1:10" ht="12.95" customHeight="1">
      <c r="A95" s="124"/>
      <c r="B95" s="41" t="s">
        <v>242</v>
      </c>
      <c r="C95" s="66"/>
      <c r="D95" s="68"/>
      <c r="E95" s="68">
        <v>3326</v>
      </c>
      <c r="F95" s="68">
        <v>5169</v>
      </c>
      <c r="G95" s="34" t="s">
        <v>46</v>
      </c>
      <c r="H95" s="70">
        <v>96.1</v>
      </c>
      <c r="I95" s="67">
        <v>-11</v>
      </c>
      <c r="J95" s="39">
        <f t="shared" si="3"/>
        <v>85.1</v>
      </c>
    </row>
    <row r="96" spans="1:10" ht="12.95" customHeight="1">
      <c r="A96" s="124"/>
      <c r="B96" s="41" t="s">
        <v>242</v>
      </c>
      <c r="C96" s="66"/>
      <c r="D96" s="68"/>
      <c r="E96" s="68">
        <v>3326</v>
      </c>
      <c r="F96" s="68">
        <v>5175</v>
      </c>
      <c r="G96" s="34" t="s">
        <v>46</v>
      </c>
      <c r="H96" s="70">
        <v>117.8</v>
      </c>
      <c r="I96" s="67">
        <v>-66</v>
      </c>
      <c r="J96" s="39">
        <f t="shared" si="3"/>
        <v>51.8</v>
      </c>
    </row>
    <row r="97" spans="1:10" ht="12.95" customHeight="1">
      <c r="A97" s="124"/>
      <c r="B97" s="41" t="s">
        <v>245</v>
      </c>
      <c r="C97" s="66"/>
      <c r="D97" s="68">
        <v>103533063</v>
      </c>
      <c r="E97" s="68">
        <v>3113</v>
      </c>
      <c r="F97" s="68">
        <v>5137</v>
      </c>
      <c r="G97" s="34" t="s">
        <v>244</v>
      </c>
      <c r="H97" s="70">
        <v>120</v>
      </c>
      <c r="I97" s="67">
        <v>-30</v>
      </c>
      <c r="J97" s="39">
        <f t="shared" si="3"/>
        <v>90</v>
      </c>
    </row>
    <row r="98" spans="1:10" ht="12.95" customHeight="1">
      <c r="A98" s="124"/>
      <c r="B98" s="71" t="s">
        <v>245</v>
      </c>
      <c r="C98" s="72" t="s">
        <v>35</v>
      </c>
      <c r="D98" s="73">
        <v>103533063</v>
      </c>
      <c r="E98" s="73">
        <v>3113</v>
      </c>
      <c r="F98" s="73">
        <v>5042</v>
      </c>
      <c r="G98" s="74" t="s">
        <v>244</v>
      </c>
      <c r="H98" s="101">
        <v>0</v>
      </c>
      <c r="I98" s="102">
        <v>4</v>
      </c>
      <c r="J98" s="84">
        <f t="shared" si="3"/>
        <v>4</v>
      </c>
    </row>
    <row r="99" spans="1:10" ht="12.95" customHeight="1">
      <c r="A99" s="124"/>
      <c r="B99" s="41" t="s">
        <v>245</v>
      </c>
      <c r="C99" s="66"/>
      <c r="D99" s="68">
        <v>103533063</v>
      </c>
      <c r="E99" s="68">
        <v>3113</v>
      </c>
      <c r="F99" s="68">
        <v>5169</v>
      </c>
      <c r="G99" s="34" t="s">
        <v>244</v>
      </c>
      <c r="H99" s="70">
        <v>546.4</v>
      </c>
      <c r="I99" s="67">
        <v>21</v>
      </c>
      <c r="J99" s="39">
        <f t="shared" si="3"/>
        <v>567.4</v>
      </c>
    </row>
    <row r="100" spans="1:10" ht="12.95" customHeight="1">
      <c r="A100" s="116"/>
      <c r="B100" s="41" t="s">
        <v>245</v>
      </c>
      <c r="C100" s="66"/>
      <c r="D100" s="68">
        <v>103533063</v>
      </c>
      <c r="E100" s="68">
        <v>3113</v>
      </c>
      <c r="F100" s="68">
        <v>5175</v>
      </c>
      <c r="G100" s="34" t="s">
        <v>244</v>
      </c>
      <c r="H100" s="70">
        <v>38</v>
      </c>
      <c r="I100" s="67">
        <v>5</v>
      </c>
      <c r="J100" s="39">
        <f t="shared" si="3"/>
        <v>43</v>
      </c>
    </row>
    <row r="101" spans="1:10" ht="12.95" customHeight="1">
      <c r="A101" s="115" t="s">
        <v>235</v>
      </c>
      <c r="B101" s="41" t="s">
        <v>247</v>
      </c>
      <c r="C101" s="66"/>
      <c r="D101" s="68"/>
      <c r="E101" s="68">
        <v>6112</v>
      </c>
      <c r="F101" s="68">
        <v>5901</v>
      </c>
      <c r="G101" s="34" t="s">
        <v>250</v>
      </c>
      <c r="H101" s="70">
        <v>68</v>
      </c>
      <c r="I101" s="67">
        <v>-7</v>
      </c>
      <c r="J101" s="39">
        <f t="shared" si="3"/>
        <v>61</v>
      </c>
    </row>
    <row r="102" spans="1:10" ht="12.95" customHeight="1">
      <c r="A102" s="116"/>
      <c r="B102" s="41" t="s">
        <v>248</v>
      </c>
      <c r="C102" s="66"/>
      <c r="D102" s="68"/>
      <c r="E102" s="68">
        <v>3319</v>
      </c>
      <c r="F102" s="68">
        <v>5222</v>
      </c>
      <c r="G102" s="34" t="s">
        <v>249</v>
      </c>
      <c r="H102" s="70">
        <v>253.5</v>
      </c>
      <c r="I102" s="67">
        <v>7</v>
      </c>
      <c r="J102" s="39">
        <f t="shared" si="3"/>
        <v>260.5</v>
      </c>
    </row>
    <row r="103" spans="1:10" ht="12.95" customHeight="1">
      <c r="A103" s="14"/>
      <c r="B103" s="18"/>
      <c r="C103" s="19"/>
      <c r="D103" s="19"/>
      <c r="E103" s="117" t="s">
        <v>19</v>
      </c>
      <c r="F103" s="118"/>
      <c r="G103" s="119"/>
      <c r="H103" s="23">
        <f>SUM(H36:H102)</f>
        <v>69721.37</v>
      </c>
      <c r="I103" s="23">
        <f>SUM(I36:I102)</f>
        <v>-2103.1800000000003</v>
      </c>
      <c r="J103" s="23">
        <f>SUM(J36:J102)</f>
        <v>67618.18999999999</v>
      </c>
    </row>
    <row r="104" spans="1:10" ht="12.95" customHeight="1">
      <c r="A104" s="33" t="s">
        <v>20</v>
      </c>
      <c r="B104" s="18"/>
      <c r="C104" s="19"/>
      <c r="D104" s="19"/>
      <c r="E104" s="20"/>
      <c r="F104" s="18"/>
      <c r="G104" s="18"/>
      <c r="H104" s="21"/>
      <c r="I104" s="21"/>
      <c r="J104" s="24"/>
    </row>
    <row r="105" spans="1:10" ht="12.95" customHeight="1">
      <c r="A105" s="86" t="s">
        <v>11</v>
      </c>
      <c r="B105" s="41" t="s">
        <v>52</v>
      </c>
      <c r="C105" s="83"/>
      <c r="D105" s="83"/>
      <c r="E105" s="68">
        <v>3326</v>
      </c>
      <c r="F105" s="68">
        <v>6127</v>
      </c>
      <c r="G105" s="34" t="s">
        <v>46</v>
      </c>
      <c r="H105" s="70">
        <v>127.5</v>
      </c>
      <c r="I105" s="67">
        <v>71.5</v>
      </c>
      <c r="J105" s="39">
        <f aca="true" t="shared" si="4" ref="J105">H105+I105</f>
        <v>199</v>
      </c>
    </row>
    <row r="106" spans="1:10" ht="12.95" customHeight="1">
      <c r="A106" s="125" t="s">
        <v>12</v>
      </c>
      <c r="B106" s="71" t="s">
        <v>114</v>
      </c>
      <c r="C106" s="72" t="s">
        <v>35</v>
      </c>
      <c r="D106" s="73"/>
      <c r="E106" s="73">
        <v>3113</v>
      </c>
      <c r="F106" s="73">
        <v>6121</v>
      </c>
      <c r="G106" s="74" t="s">
        <v>110</v>
      </c>
      <c r="H106" s="101">
        <v>0</v>
      </c>
      <c r="I106" s="102">
        <v>1700</v>
      </c>
      <c r="J106" s="84">
        <f>H106+I106</f>
        <v>1700</v>
      </c>
    </row>
    <row r="107" spans="1:10" ht="12.95" customHeight="1">
      <c r="A107" s="126"/>
      <c r="B107" s="41" t="s">
        <v>116</v>
      </c>
      <c r="C107" s="66"/>
      <c r="D107" s="68"/>
      <c r="E107" s="68">
        <v>2221</v>
      </c>
      <c r="F107" s="68">
        <v>6121</v>
      </c>
      <c r="G107" s="34" t="s">
        <v>117</v>
      </c>
      <c r="H107" s="70">
        <v>14893.4</v>
      </c>
      <c r="I107" s="67">
        <v>-400</v>
      </c>
      <c r="J107" s="39">
        <f aca="true" t="shared" si="5" ref="J107">H107+I107</f>
        <v>14493.4</v>
      </c>
    </row>
    <row r="108" spans="1:10" ht="12.95" customHeight="1">
      <c r="A108" s="126"/>
      <c r="B108" s="41" t="s">
        <v>119</v>
      </c>
      <c r="C108" s="66"/>
      <c r="D108" s="68"/>
      <c r="E108" s="68">
        <v>2333</v>
      </c>
      <c r="F108" s="68">
        <v>6122</v>
      </c>
      <c r="G108" s="34" t="s">
        <v>118</v>
      </c>
      <c r="H108" s="70">
        <v>20</v>
      </c>
      <c r="I108" s="67">
        <v>-20</v>
      </c>
      <c r="J108" s="39">
        <f aca="true" t="shared" si="6" ref="J108:J134">H108+I108</f>
        <v>0</v>
      </c>
    </row>
    <row r="109" spans="1:10" ht="12.95" customHeight="1">
      <c r="A109" s="126"/>
      <c r="B109" s="41" t="s">
        <v>120</v>
      </c>
      <c r="C109" s="66"/>
      <c r="D109" s="68"/>
      <c r="E109" s="68">
        <v>6171</v>
      </c>
      <c r="F109" s="68">
        <v>6121</v>
      </c>
      <c r="G109" s="34" t="s">
        <v>121</v>
      </c>
      <c r="H109" s="70">
        <v>20</v>
      </c>
      <c r="I109" s="67">
        <v>-20</v>
      </c>
      <c r="J109" s="39">
        <f t="shared" si="6"/>
        <v>0</v>
      </c>
    </row>
    <row r="110" spans="1:10" ht="12.95" customHeight="1">
      <c r="A110" s="126"/>
      <c r="B110" s="41" t="s">
        <v>246</v>
      </c>
      <c r="C110" s="66"/>
      <c r="D110" s="68"/>
      <c r="E110" s="68">
        <v>2142</v>
      </c>
      <c r="F110" s="68">
        <v>6121</v>
      </c>
      <c r="G110" s="34" t="s">
        <v>122</v>
      </c>
      <c r="H110" s="70">
        <v>50</v>
      </c>
      <c r="I110" s="67">
        <v>-50</v>
      </c>
      <c r="J110" s="39">
        <f t="shared" si="6"/>
        <v>0</v>
      </c>
    </row>
    <row r="111" spans="1:10" ht="12.95" customHeight="1">
      <c r="A111" s="126"/>
      <c r="B111" s="41" t="s">
        <v>124</v>
      </c>
      <c r="C111" s="66"/>
      <c r="D111" s="68"/>
      <c r="E111" s="68">
        <v>3632</v>
      </c>
      <c r="F111" s="68">
        <v>6122</v>
      </c>
      <c r="G111" s="34" t="s">
        <v>123</v>
      </c>
      <c r="H111" s="70">
        <v>18</v>
      </c>
      <c r="I111" s="67">
        <v>-18</v>
      </c>
      <c r="J111" s="39">
        <f t="shared" si="6"/>
        <v>0</v>
      </c>
    </row>
    <row r="112" spans="1:10" ht="12.95" customHeight="1">
      <c r="A112" s="126"/>
      <c r="B112" s="41" t="s">
        <v>125</v>
      </c>
      <c r="C112" s="66"/>
      <c r="D112" s="68"/>
      <c r="E112" s="68">
        <v>3639</v>
      </c>
      <c r="F112" s="68">
        <v>6121</v>
      </c>
      <c r="G112" s="34" t="s">
        <v>126</v>
      </c>
      <c r="H112" s="70">
        <v>327.6</v>
      </c>
      <c r="I112" s="67">
        <v>-86</v>
      </c>
      <c r="J112" s="39">
        <f t="shared" si="6"/>
        <v>241.60000000000002</v>
      </c>
    </row>
    <row r="113" spans="1:10" ht="12.95" customHeight="1">
      <c r="A113" s="126"/>
      <c r="B113" s="71" t="s">
        <v>188</v>
      </c>
      <c r="C113" s="72" t="s">
        <v>35</v>
      </c>
      <c r="D113" s="73"/>
      <c r="E113" s="73">
        <v>2219</v>
      </c>
      <c r="F113" s="73">
        <v>6121</v>
      </c>
      <c r="G113" s="74" t="s">
        <v>189</v>
      </c>
      <c r="H113" s="101">
        <v>0</v>
      </c>
      <c r="I113" s="102">
        <v>25</v>
      </c>
      <c r="J113" s="84">
        <f t="shared" si="6"/>
        <v>25</v>
      </c>
    </row>
    <row r="114" spans="1:10" ht="12.95" customHeight="1">
      <c r="A114" s="126"/>
      <c r="B114" s="41" t="s">
        <v>251</v>
      </c>
      <c r="C114" s="66"/>
      <c r="D114" s="68"/>
      <c r="E114" s="68">
        <v>3639</v>
      </c>
      <c r="F114" s="68">
        <v>6121</v>
      </c>
      <c r="G114" s="34" t="s">
        <v>127</v>
      </c>
      <c r="H114" s="70">
        <v>800</v>
      </c>
      <c r="I114" s="67">
        <v>214</v>
      </c>
      <c r="J114" s="39">
        <f t="shared" si="6"/>
        <v>1014</v>
      </c>
    </row>
    <row r="115" spans="1:10" ht="12.95" customHeight="1">
      <c r="A115" s="126"/>
      <c r="B115" s="41" t="s">
        <v>130</v>
      </c>
      <c r="C115" s="66"/>
      <c r="D115" s="68"/>
      <c r="E115" s="68">
        <v>3612</v>
      </c>
      <c r="F115" s="68">
        <v>6121</v>
      </c>
      <c r="G115" s="34" t="s">
        <v>128</v>
      </c>
      <c r="H115" s="70">
        <v>4320</v>
      </c>
      <c r="I115" s="67">
        <v>1575</v>
      </c>
      <c r="J115" s="39">
        <f t="shared" si="6"/>
        <v>5895</v>
      </c>
    </row>
    <row r="116" spans="1:10" ht="12.95" customHeight="1">
      <c r="A116" s="126"/>
      <c r="B116" s="41" t="s">
        <v>131</v>
      </c>
      <c r="C116" s="66"/>
      <c r="D116" s="68"/>
      <c r="E116" s="68">
        <v>2212</v>
      </c>
      <c r="F116" s="68">
        <v>6121</v>
      </c>
      <c r="G116" s="34" t="s">
        <v>129</v>
      </c>
      <c r="H116" s="70">
        <v>20</v>
      </c>
      <c r="I116" s="67">
        <v>1150</v>
      </c>
      <c r="J116" s="39">
        <f t="shared" si="6"/>
        <v>1170</v>
      </c>
    </row>
    <row r="117" spans="1:10" ht="12.95" customHeight="1">
      <c r="A117" s="126"/>
      <c r="B117" s="41" t="s">
        <v>133</v>
      </c>
      <c r="C117" s="66"/>
      <c r="D117" s="68"/>
      <c r="E117" s="68">
        <v>3611</v>
      </c>
      <c r="F117" s="68">
        <v>6121</v>
      </c>
      <c r="G117" s="34" t="s">
        <v>51</v>
      </c>
      <c r="H117" s="70">
        <v>2000</v>
      </c>
      <c r="I117" s="67">
        <v>-1573</v>
      </c>
      <c r="J117" s="39">
        <f t="shared" si="6"/>
        <v>427</v>
      </c>
    </row>
    <row r="118" spans="1:10" ht="12.95" customHeight="1">
      <c r="A118" s="126"/>
      <c r="B118" s="41" t="s">
        <v>135</v>
      </c>
      <c r="C118" s="66"/>
      <c r="D118" s="68"/>
      <c r="E118" s="68">
        <v>3421</v>
      </c>
      <c r="F118" s="68">
        <v>6122</v>
      </c>
      <c r="G118" s="34" t="s">
        <v>134</v>
      </c>
      <c r="H118" s="70">
        <v>415</v>
      </c>
      <c r="I118" s="67">
        <v>73</v>
      </c>
      <c r="J118" s="39">
        <f t="shared" si="6"/>
        <v>488</v>
      </c>
    </row>
    <row r="119" spans="1:10" ht="12.95" customHeight="1">
      <c r="A119" s="126"/>
      <c r="B119" s="41" t="s">
        <v>135</v>
      </c>
      <c r="C119" s="66"/>
      <c r="D119" s="68"/>
      <c r="E119" s="68">
        <v>3421</v>
      </c>
      <c r="F119" s="68">
        <v>6121</v>
      </c>
      <c r="G119" s="34" t="s">
        <v>134</v>
      </c>
      <c r="H119" s="70">
        <v>5465</v>
      </c>
      <c r="I119" s="67">
        <v>1300</v>
      </c>
      <c r="J119" s="39">
        <f t="shared" si="6"/>
        <v>6765</v>
      </c>
    </row>
    <row r="120" spans="1:10" ht="12.95" customHeight="1">
      <c r="A120" s="126"/>
      <c r="B120" s="41" t="s">
        <v>136</v>
      </c>
      <c r="C120" s="66"/>
      <c r="D120" s="68"/>
      <c r="E120" s="68">
        <v>3113</v>
      </c>
      <c r="F120" s="68">
        <v>6121</v>
      </c>
      <c r="G120" s="34" t="s">
        <v>137</v>
      </c>
      <c r="H120" s="70">
        <v>1767</v>
      </c>
      <c r="I120" s="67">
        <v>200</v>
      </c>
      <c r="J120" s="39">
        <f t="shared" si="6"/>
        <v>1967</v>
      </c>
    </row>
    <row r="121" spans="1:10" ht="12.95" customHeight="1">
      <c r="A121" s="126"/>
      <c r="B121" s="71" t="s">
        <v>142</v>
      </c>
      <c r="C121" s="72" t="s">
        <v>35</v>
      </c>
      <c r="D121" s="73"/>
      <c r="E121" s="73">
        <v>6221</v>
      </c>
      <c r="F121" s="73">
        <v>6122</v>
      </c>
      <c r="G121" s="74" t="s">
        <v>141</v>
      </c>
      <c r="H121" s="101">
        <v>0</v>
      </c>
      <c r="I121" s="102">
        <v>100</v>
      </c>
      <c r="J121" s="84">
        <f t="shared" si="6"/>
        <v>100</v>
      </c>
    </row>
    <row r="122" spans="1:10" ht="12.95" customHeight="1">
      <c r="A122" s="126"/>
      <c r="B122" s="41" t="s">
        <v>142</v>
      </c>
      <c r="C122" s="66"/>
      <c r="D122" s="68"/>
      <c r="E122" s="68">
        <v>6221</v>
      </c>
      <c r="F122" s="68">
        <v>6121</v>
      </c>
      <c r="G122" s="34" t="s">
        <v>141</v>
      </c>
      <c r="H122" s="70">
        <v>190</v>
      </c>
      <c r="I122" s="67">
        <v>1500</v>
      </c>
      <c r="J122" s="39">
        <f t="shared" si="6"/>
        <v>1690</v>
      </c>
    </row>
    <row r="123" spans="1:10" ht="12.95" customHeight="1">
      <c r="A123" s="126"/>
      <c r="B123" s="41" t="s">
        <v>143</v>
      </c>
      <c r="C123" s="66"/>
      <c r="D123" s="68"/>
      <c r="E123" s="68">
        <v>3632</v>
      </c>
      <c r="F123" s="68">
        <v>6121</v>
      </c>
      <c r="G123" s="34" t="s">
        <v>144</v>
      </c>
      <c r="H123" s="70">
        <v>2000</v>
      </c>
      <c r="I123" s="67">
        <v>-236</v>
      </c>
      <c r="J123" s="39">
        <f t="shared" si="6"/>
        <v>1764</v>
      </c>
    </row>
    <row r="124" spans="1:10" ht="12.95" customHeight="1">
      <c r="A124" s="126"/>
      <c r="B124" s="41" t="s">
        <v>145</v>
      </c>
      <c r="C124" s="66"/>
      <c r="D124" s="68"/>
      <c r="E124" s="68">
        <v>5311</v>
      </c>
      <c r="F124" s="68">
        <v>6121</v>
      </c>
      <c r="G124" s="34" t="s">
        <v>146</v>
      </c>
      <c r="H124" s="70">
        <v>0</v>
      </c>
      <c r="I124" s="67">
        <v>236</v>
      </c>
      <c r="J124" s="39">
        <f t="shared" si="6"/>
        <v>236</v>
      </c>
    </row>
    <row r="125" spans="1:10" ht="12.95" customHeight="1">
      <c r="A125" s="126"/>
      <c r="B125" s="41" t="s">
        <v>150</v>
      </c>
      <c r="C125" s="66"/>
      <c r="D125" s="68"/>
      <c r="E125" s="68">
        <v>2219</v>
      </c>
      <c r="F125" s="68">
        <v>6121</v>
      </c>
      <c r="G125" s="34" t="s">
        <v>148</v>
      </c>
      <c r="H125" s="70">
        <v>58.2</v>
      </c>
      <c r="I125" s="67">
        <v>-58.2</v>
      </c>
      <c r="J125" s="39">
        <f t="shared" si="6"/>
        <v>0</v>
      </c>
    </row>
    <row r="126" spans="1:10" ht="12.95" customHeight="1">
      <c r="A126" s="126"/>
      <c r="B126" s="41" t="s">
        <v>151</v>
      </c>
      <c r="C126" s="66"/>
      <c r="D126" s="68"/>
      <c r="E126" s="68">
        <v>3412</v>
      </c>
      <c r="F126" s="68">
        <v>6121</v>
      </c>
      <c r="G126" s="34" t="s">
        <v>149</v>
      </c>
      <c r="H126" s="70">
        <v>200</v>
      </c>
      <c r="I126" s="67">
        <v>-82.8</v>
      </c>
      <c r="J126" s="39">
        <f t="shared" si="6"/>
        <v>117.2</v>
      </c>
    </row>
    <row r="127" spans="1:10" ht="12.95" customHeight="1">
      <c r="A127" s="126"/>
      <c r="B127" s="41" t="s">
        <v>152</v>
      </c>
      <c r="C127" s="66"/>
      <c r="D127" s="68"/>
      <c r="E127" s="68">
        <v>3412</v>
      </c>
      <c r="F127" s="68">
        <v>6121</v>
      </c>
      <c r="G127" s="34" t="s">
        <v>147</v>
      </c>
      <c r="H127" s="70">
        <v>9180</v>
      </c>
      <c r="I127" s="67">
        <v>141</v>
      </c>
      <c r="J127" s="39">
        <f t="shared" si="6"/>
        <v>9321</v>
      </c>
    </row>
    <row r="128" spans="1:10" ht="12.95" customHeight="1">
      <c r="A128" s="126"/>
      <c r="B128" s="41" t="s">
        <v>153</v>
      </c>
      <c r="C128" s="66"/>
      <c r="D128" s="68"/>
      <c r="E128" s="68">
        <v>3111</v>
      </c>
      <c r="F128" s="68">
        <v>6121</v>
      </c>
      <c r="G128" s="34" t="s">
        <v>154</v>
      </c>
      <c r="H128" s="70">
        <v>300</v>
      </c>
      <c r="I128" s="67">
        <v>-70</v>
      </c>
      <c r="J128" s="39">
        <f t="shared" si="6"/>
        <v>230</v>
      </c>
    </row>
    <row r="129" spans="1:10" ht="12.95" customHeight="1">
      <c r="A129" s="126"/>
      <c r="B129" s="41" t="s">
        <v>155</v>
      </c>
      <c r="C129" s="66"/>
      <c r="D129" s="68"/>
      <c r="E129" s="68">
        <v>2219</v>
      </c>
      <c r="F129" s="68">
        <v>6121</v>
      </c>
      <c r="G129" s="34" t="s">
        <v>156</v>
      </c>
      <c r="H129" s="70">
        <v>20</v>
      </c>
      <c r="I129" s="67">
        <v>70</v>
      </c>
      <c r="J129" s="39">
        <f t="shared" si="6"/>
        <v>90</v>
      </c>
    </row>
    <row r="130" spans="1:10" ht="12.95" customHeight="1">
      <c r="A130" s="126"/>
      <c r="B130" s="41" t="s">
        <v>157</v>
      </c>
      <c r="C130" s="66"/>
      <c r="D130" s="68"/>
      <c r="E130" s="68">
        <v>3639</v>
      </c>
      <c r="F130" s="68">
        <v>6121</v>
      </c>
      <c r="G130" s="34" t="s">
        <v>158</v>
      </c>
      <c r="H130" s="70">
        <v>500</v>
      </c>
      <c r="I130" s="67">
        <v>-45</v>
      </c>
      <c r="J130" s="39">
        <f t="shared" si="6"/>
        <v>455</v>
      </c>
    </row>
    <row r="131" spans="1:10" ht="12.95" customHeight="1">
      <c r="A131" s="126"/>
      <c r="B131" s="41" t="s">
        <v>159</v>
      </c>
      <c r="C131" s="66"/>
      <c r="D131" s="68"/>
      <c r="E131" s="68">
        <v>3639</v>
      </c>
      <c r="F131" s="68">
        <v>6121</v>
      </c>
      <c r="G131" s="34" t="s">
        <v>160</v>
      </c>
      <c r="H131" s="70">
        <v>500</v>
      </c>
      <c r="I131" s="67">
        <v>45</v>
      </c>
      <c r="J131" s="39">
        <f t="shared" si="6"/>
        <v>545</v>
      </c>
    </row>
    <row r="132" spans="1:10" ht="12.95" customHeight="1">
      <c r="A132" s="126"/>
      <c r="B132" s="41" t="s">
        <v>161</v>
      </c>
      <c r="C132" s="66"/>
      <c r="D132" s="68"/>
      <c r="E132" s="68">
        <v>5512</v>
      </c>
      <c r="F132" s="68">
        <v>6121</v>
      </c>
      <c r="G132" s="34" t="s">
        <v>162</v>
      </c>
      <c r="H132" s="70">
        <v>50</v>
      </c>
      <c r="I132" s="67">
        <v>-4</v>
      </c>
      <c r="J132" s="39">
        <f t="shared" si="6"/>
        <v>46</v>
      </c>
    </row>
    <row r="133" spans="1:10" ht="12.95" customHeight="1">
      <c r="A133" s="126"/>
      <c r="B133" s="41" t="s">
        <v>163</v>
      </c>
      <c r="C133" s="66"/>
      <c r="D133" s="68"/>
      <c r="E133" s="68">
        <v>4350</v>
      </c>
      <c r="F133" s="68">
        <v>6121</v>
      </c>
      <c r="G133" s="34" t="s">
        <v>164</v>
      </c>
      <c r="H133" s="70">
        <v>105.5</v>
      </c>
      <c r="I133" s="67">
        <v>4</v>
      </c>
      <c r="J133" s="39">
        <f t="shared" si="6"/>
        <v>109.5</v>
      </c>
    </row>
    <row r="134" spans="1:10" ht="12.95" customHeight="1">
      <c r="A134" s="126"/>
      <c r="B134" s="41" t="s">
        <v>165</v>
      </c>
      <c r="C134" s="66"/>
      <c r="D134" s="68"/>
      <c r="E134" s="68">
        <v>3744</v>
      </c>
      <c r="F134" s="68">
        <v>6121</v>
      </c>
      <c r="G134" s="34" t="s">
        <v>166</v>
      </c>
      <c r="H134" s="70">
        <v>500</v>
      </c>
      <c r="I134" s="67">
        <v>-150</v>
      </c>
      <c r="J134" s="39">
        <f t="shared" si="6"/>
        <v>350</v>
      </c>
    </row>
    <row r="135" spans="1:10" ht="12.95" customHeight="1">
      <c r="A135" s="126"/>
      <c r="B135" s="41" t="s">
        <v>178</v>
      </c>
      <c r="C135" s="66"/>
      <c r="D135" s="68"/>
      <c r="E135" s="68">
        <v>2219</v>
      </c>
      <c r="F135" s="68">
        <v>6371</v>
      </c>
      <c r="G135" s="34" t="s">
        <v>169</v>
      </c>
      <c r="H135" s="70">
        <v>200</v>
      </c>
      <c r="I135" s="67">
        <v>-100</v>
      </c>
      <c r="J135" s="39">
        <f aca="true" t="shared" si="7" ref="J135:J141">H135+I135</f>
        <v>100</v>
      </c>
    </row>
    <row r="136" spans="1:10" ht="12.95" customHeight="1">
      <c r="A136" s="126"/>
      <c r="B136" s="41" t="s">
        <v>177</v>
      </c>
      <c r="C136" s="66"/>
      <c r="D136" s="68"/>
      <c r="E136" s="68">
        <v>2212</v>
      </c>
      <c r="F136" s="68">
        <v>6121</v>
      </c>
      <c r="G136" s="34" t="s">
        <v>170</v>
      </c>
      <c r="H136" s="70">
        <v>100</v>
      </c>
      <c r="I136" s="67">
        <v>-100</v>
      </c>
      <c r="J136" s="39">
        <f t="shared" si="7"/>
        <v>0</v>
      </c>
    </row>
    <row r="137" spans="1:10" ht="12.95" customHeight="1">
      <c r="A137" s="126"/>
      <c r="B137" s="41" t="s">
        <v>176</v>
      </c>
      <c r="C137" s="66"/>
      <c r="D137" s="68"/>
      <c r="E137" s="68">
        <v>3639</v>
      </c>
      <c r="F137" s="68">
        <v>6121</v>
      </c>
      <c r="G137" s="34" t="s">
        <v>171</v>
      </c>
      <c r="H137" s="70">
        <v>100</v>
      </c>
      <c r="I137" s="67">
        <v>-28</v>
      </c>
      <c r="J137" s="39">
        <f t="shared" si="7"/>
        <v>72</v>
      </c>
    </row>
    <row r="138" spans="1:10" ht="12.95" customHeight="1">
      <c r="A138" s="126"/>
      <c r="B138" s="41" t="s">
        <v>179</v>
      </c>
      <c r="C138" s="66"/>
      <c r="D138" s="68"/>
      <c r="E138" s="68">
        <v>3421</v>
      </c>
      <c r="F138" s="68">
        <v>6121</v>
      </c>
      <c r="G138" s="34" t="s">
        <v>172</v>
      </c>
      <c r="H138" s="70">
        <v>20</v>
      </c>
      <c r="I138" s="67">
        <v>-20</v>
      </c>
      <c r="J138" s="39">
        <f t="shared" si="7"/>
        <v>0</v>
      </c>
    </row>
    <row r="139" spans="1:10" ht="12.95" customHeight="1">
      <c r="A139" s="126"/>
      <c r="B139" s="41" t="s">
        <v>180</v>
      </c>
      <c r="C139" s="66"/>
      <c r="D139" s="68"/>
      <c r="E139" s="68">
        <v>3429</v>
      </c>
      <c r="F139" s="68">
        <v>6121</v>
      </c>
      <c r="G139" s="34" t="s">
        <v>173</v>
      </c>
      <c r="H139" s="70">
        <v>20</v>
      </c>
      <c r="I139" s="67">
        <v>-15</v>
      </c>
      <c r="J139" s="39">
        <f t="shared" si="7"/>
        <v>5</v>
      </c>
    </row>
    <row r="140" spans="1:10" ht="12.95" customHeight="1">
      <c r="A140" s="126"/>
      <c r="B140" s="41" t="s">
        <v>182</v>
      </c>
      <c r="C140" s="66"/>
      <c r="D140" s="68"/>
      <c r="E140" s="68">
        <v>3113</v>
      </c>
      <c r="F140" s="68">
        <v>6121</v>
      </c>
      <c r="G140" s="34" t="s">
        <v>175</v>
      </c>
      <c r="H140" s="70">
        <v>5000</v>
      </c>
      <c r="I140" s="67">
        <v>340</v>
      </c>
      <c r="J140" s="39">
        <f t="shared" si="7"/>
        <v>5340</v>
      </c>
    </row>
    <row r="141" spans="1:10" ht="12.95" customHeight="1">
      <c r="A141" s="126"/>
      <c r="B141" s="41" t="s">
        <v>185</v>
      </c>
      <c r="C141" s="66"/>
      <c r="D141" s="68"/>
      <c r="E141" s="68">
        <v>3429</v>
      </c>
      <c r="F141" s="68">
        <v>6121</v>
      </c>
      <c r="G141" s="34">
        <v>2304</v>
      </c>
      <c r="H141" s="70">
        <v>500</v>
      </c>
      <c r="I141" s="67">
        <v>-220</v>
      </c>
      <c r="J141" s="39">
        <f t="shared" si="7"/>
        <v>280</v>
      </c>
    </row>
    <row r="142" spans="1:10" ht="12.95" customHeight="1">
      <c r="A142" s="81"/>
      <c r="B142" s="78"/>
      <c r="C142" s="80"/>
      <c r="D142" s="79"/>
      <c r="E142" s="120" t="s">
        <v>21</v>
      </c>
      <c r="F142" s="120"/>
      <c r="G142" s="120"/>
      <c r="H142" s="42">
        <f>SUM(H105:H141)</f>
        <v>49787.2</v>
      </c>
      <c r="I142" s="42">
        <f>SUM(I105:I141)</f>
        <v>5448.5</v>
      </c>
      <c r="J142" s="42">
        <f>SUM(J105:J141)</f>
        <v>55235.7</v>
      </c>
    </row>
    <row r="143" spans="1:10" ht="12.95" customHeight="1">
      <c r="A143" s="43" t="s">
        <v>31</v>
      </c>
      <c r="B143" s="44"/>
      <c r="C143" s="45"/>
      <c r="D143" s="45"/>
      <c r="E143" s="46"/>
      <c r="F143" s="46"/>
      <c r="G143" s="46"/>
      <c r="H143" s="47"/>
      <c r="I143" s="48"/>
      <c r="J143" s="49"/>
    </row>
    <row r="144" spans="1:10" ht="12.95" customHeight="1">
      <c r="A144" s="86"/>
      <c r="B144" s="41"/>
      <c r="C144" s="38"/>
      <c r="D144" s="86"/>
      <c r="E144" s="50"/>
      <c r="F144" s="34"/>
      <c r="G144" s="34"/>
      <c r="H144" s="37"/>
      <c r="I144" s="40"/>
      <c r="J144" s="37"/>
    </row>
    <row r="145" spans="1:10" ht="12.95" customHeight="1">
      <c r="A145" s="16"/>
      <c r="B145" s="15"/>
      <c r="C145" s="16"/>
      <c r="D145" s="16"/>
      <c r="E145" s="121" t="s">
        <v>32</v>
      </c>
      <c r="F145" s="122"/>
      <c r="G145" s="123"/>
      <c r="H145" s="51">
        <f>SUM(H144:H144)</f>
        <v>0</v>
      </c>
      <c r="I145" s="51">
        <f>SUM(I144:I144)</f>
        <v>0</v>
      </c>
      <c r="J145" s="51">
        <f>SUM(J144:J144)</f>
        <v>0</v>
      </c>
    </row>
    <row r="146" spans="1:10" ht="12.95" customHeight="1">
      <c r="A146" s="16"/>
      <c r="B146" s="15"/>
      <c r="C146" s="16"/>
      <c r="D146" s="16"/>
      <c r="E146" s="25"/>
      <c r="F146" s="25"/>
      <c r="G146" s="26"/>
      <c r="H146" s="31"/>
      <c r="I146" s="30"/>
      <c r="J146" s="31"/>
    </row>
    <row r="147" spans="1:10" ht="12.95" customHeight="1">
      <c r="A147" s="2"/>
      <c r="B147" s="27" t="s">
        <v>30</v>
      </c>
      <c r="C147" s="19"/>
      <c r="D147" s="114" t="s">
        <v>14</v>
      </c>
      <c r="E147" s="114"/>
      <c r="F147" s="114"/>
      <c r="G147" s="114"/>
      <c r="H147" s="114"/>
      <c r="I147" s="36">
        <f>I31</f>
        <v>7942.54</v>
      </c>
      <c r="J147" s="52"/>
    </row>
    <row r="148" spans="1:10" ht="12.95" customHeight="1">
      <c r="A148" s="2"/>
      <c r="B148" s="18"/>
      <c r="C148" s="19"/>
      <c r="D148" s="114" t="s">
        <v>22</v>
      </c>
      <c r="E148" s="114"/>
      <c r="F148" s="114"/>
      <c r="G148" s="114"/>
      <c r="H148" s="114"/>
      <c r="I148" s="36">
        <f>I103+I32</f>
        <v>2494.039999999999</v>
      </c>
      <c r="J148" s="53"/>
    </row>
    <row r="149" spans="1:10" ht="12.95" customHeight="1">
      <c r="A149" s="2"/>
      <c r="B149" s="18"/>
      <c r="C149" s="19"/>
      <c r="D149" s="114" t="s">
        <v>23</v>
      </c>
      <c r="E149" s="114"/>
      <c r="F149" s="114"/>
      <c r="G149" s="114"/>
      <c r="H149" s="114"/>
      <c r="I149" s="36">
        <f>I142+I33</f>
        <v>5448.5</v>
      </c>
      <c r="J149" s="54"/>
    </row>
    <row r="150" spans="1:10" ht="12.95" customHeight="1">
      <c r="A150" s="2"/>
      <c r="B150" s="18"/>
      <c r="C150" s="19"/>
      <c r="D150" s="114" t="s">
        <v>24</v>
      </c>
      <c r="E150" s="114"/>
      <c r="F150" s="114"/>
      <c r="G150" s="114"/>
      <c r="H150" s="114"/>
      <c r="I150" s="36">
        <f>I148+I149</f>
        <v>7942.539999999999</v>
      </c>
      <c r="J150" s="54"/>
    </row>
    <row r="151" spans="1:10" ht="12.95" customHeight="1">
      <c r="A151" s="2"/>
      <c r="B151" s="18"/>
      <c r="C151" s="19"/>
      <c r="D151" s="113" t="s">
        <v>25</v>
      </c>
      <c r="E151" s="113"/>
      <c r="F151" s="113"/>
      <c r="G151" s="113"/>
      <c r="H151" s="113"/>
      <c r="I151" s="36">
        <f>I147-I150</f>
        <v>0</v>
      </c>
      <c r="J151" s="54"/>
    </row>
    <row r="152" spans="1:10" ht="12.95" customHeight="1">
      <c r="A152" s="2"/>
      <c r="B152" s="18"/>
      <c r="C152" s="19"/>
      <c r="D152" s="113" t="s">
        <v>26</v>
      </c>
      <c r="E152" s="113"/>
      <c r="F152" s="113"/>
      <c r="G152" s="113"/>
      <c r="H152" s="113"/>
      <c r="I152" s="36">
        <f>I145</f>
        <v>0</v>
      </c>
      <c r="J152" s="54"/>
    </row>
    <row r="153" spans="1:10" ht="12.95" customHeight="1">
      <c r="A153" s="2"/>
      <c r="B153" s="2"/>
      <c r="C153" s="28"/>
      <c r="D153" s="28"/>
      <c r="E153" s="55"/>
      <c r="F153" s="56"/>
      <c r="G153" s="57"/>
      <c r="H153" s="58">
        <v>44741</v>
      </c>
      <c r="I153" s="56"/>
      <c r="J153" s="59">
        <v>44790</v>
      </c>
    </row>
    <row r="154" spans="1:10" ht="12.95" customHeight="1">
      <c r="A154" s="2"/>
      <c r="B154" s="27" t="s">
        <v>34</v>
      </c>
      <c r="C154" s="19"/>
      <c r="D154" s="113" t="s">
        <v>27</v>
      </c>
      <c r="E154" s="113"/>
      <c r="F154" s="113"/>
      <c r="G154" s="113"/>
      <c r="H154" s="36">
        <v>521481.57</v>
      </c>
      <c r="I154" s="36">
        <f>I147</f>
        <v>7942.54</v>
      </c>
      <c r="J154" s="36">
        <f>H154+I154</f>
        <v>529424.11</v>
      </c>
    </row>
    <row r="155" spans="1:10" ht="12.95" customHeight="1">
      <c r="A155" s="2"/>
      <c r="B155" s="18"/>
      <c r="C155" s="19"/>
      <c r="D155" s="114" t="s">
        <v>22</v>
      </c>
      <c r="E155" s="114"/>
      <c r="F155" s="114"/>
      <c r="G155" s="114"/>
      <c r="H155" s="35">
        <v>429621.52</v>
      </c>
      <c r="I155" s="36">
        <f>I103+I32</f>
        <v>2494.039999999999</v>
      </c>
      <c r="J155" s="35">
        <f>H155+I155</f>
        <v>432115.56</v>
      </c>
    </row>
    <row r="156" spans="1:10" ht="12.95" customHeight="1">
      <c r="A156" s="2"/>
      <c r="B156" s="18"/>
      <c r="C156" s="19"/>
      <c r="D156" s="114" t="s">
        <v>23</v>
      </c>
      <c r="E156" s="114"/>
      <c r="F156" s="114"/>
      <c r="G156" s="114"/>
      <c r="H156" s="35">
        <v>104509.5</v>
      </c>
      <c r="I156" s="36">
        <f>I142+I33</f>
        <v>5448.5</v>
      </c>
      <c r="J156" s="35">
        <f>H156+I156</f>
        <v>109958</v>
      </c>
    </row>
    <row r="157" spans="1:10" ht="12.95" customHeight="1">
      <c r="A157" s="2"/>
      <c r="C157" s="28"/>
      <c r="D157" s="113" t="s">
        <v>28</v>
      </c>
      <c r="E157" s="113"/>
      <c r="F157" s="113"/>
      <c r="G157" s="113"/>
      <c r="H157" s="36">
        <f>SUM(H155:H156)</f>
        <v>534131.02</v>
      </c>
      <c r="I157" s="36">
        <f>SUM(I155:I156)</f>
        <v>7942.539999999999</v>
      </c>
      <c r="J157" s="36">
        <f>SUM(J155:J156)</f>
        <v>542073.56</v>
      </c>
    </row>
    <row r="158" spans="1:10" ht="12.95" customHeight="1">
      <c r="A158" s="2"/>
      <c r="B158" s="2"/>
      <c r="C158" s="28"/>
      <c r="D158" s="114" t="s">
        <v>17</v>
      </c>
      <c r="E158" s="114"/>
      <c r="F158" s="114"/>
      <c r="G158" s="114"/>
      <c r="H158" s="35">
        <f>H154-H157</f>
        <v>-12649.450000000012</v>
      </c>
      <c r="I158" s="36">
        <f>I154-I157</f>
        <v>0</v>
      </c>
      <c r="J158" s="35">
        <f>J154-J157</f>
        <v>-12649.45000000007</v>
      </c>
    </row>
    <row r="159" spans="1:10" ht="12.95" customHeight="1">
      <c r="A159" s="2"/>
      <c r="B159" s="29" t="s">
        <v>41</v>
      </c>
      <c r="C159" s="28"/>
      <c r="D159" s="113" t="s">
        <v>29</v>
      </c>
      <c r="E159" s="113"/>
      <c r="F159" s="113"/>
      <c r="G159" s="113"/>
      <c r="H159" s="60">
        <v>0</v>
      </c>
      <c r="I159" s="36">
        <f>I152</f>
        <v>0</v>
      </c>
      <c r="J159" s="36">
        <f>H159+I159</f>
        <v>0</v>
      </c>
    </row>
    <row r="160" spans="5:10" ht="12.95" customHeight="1">
      <c r="E160" s="64"/>
      <c r="F160" s="64"/>
      <c r="G160" s="64"/>
      <c r="H160" s="64"/>
      <c r="I160" s="64"/>
      <c r="J160" s="64"/>
    </row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</sheetData>
  <mergeCells count="41">
    <mergeCell ref="A51:A52"/>
    <mergeCell ref="A14:A15"/>
    <mergeCell ref="D31:G31"/>
    <mergeCell ref="D32:G32"/>
    <mergeCell ref="D33:G33"/>
    <mergeCell ref="D34:G34"/>
    <mergeCell ref="A23:A24"/>
    <mergeCell ref="A25:A27"/>
    <mergeCell ref="A43:A48"/>
    <mergeCell ref="A36:A42"/>
    <mergeCell ref="A28:A30"/>
    <mergeCell ref="B2:B3"/>
    <mergeCell ref="E2:E3"/>
    <mergeCell ref="F2:F3"/>
    <mergeCell ref="G2:G3"/>
    <mergeCell ref="A5:A13"/>
    <mergeCell ref="A53:A68"/>
    <mergeCell ref="A69:A70"/>
    <mergeCell ref="A73:A74"/>
    <mergeCell ref="A106:A141"/>
    <mergeCell ref="A75:A85"/>
    <mergeCell ref="A71:A72"/>
    <mergeCell ref="A86:A88"/>
    <mergeCell ref="A89:A100"/>
    <mergeCell ref="A101:A102"/>
    <mergeCell ref="D157:G157"/>
    <mergeCell ref="D158:G158"/>
    <mergeCell ref="D159:G159"/>
    <mergeCell ref="A49:A50"/>
    <mergeCell ref="D155:G155"/>
    <mergeCell ref="D156:G156"/>
    <mergeCell ref="D151:H151"/>
    <mergeCell ref="D152:H152"/>
    <mergeCell ref="D154:G154"/>
    <mergeCell ref="E103:G103"/>
    <mergeCell ref="E142:G142"/>
    <mergeCell ref="E145:G145"/>
    <mergeCell ref="D147:H147"/>
    <mergeCell ref="D148:H148"/>
    <mergeCell ref="D149:H149"/>
    <mergeCell ref="D150:H150"/>
  </mergeCells>
  <conditionalFormatting sqref="C31:C33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2022-08-10T06:29:10Z</cp:lastPrinted>
  <dcterms:created xsi:type="dcterms:W3CDTF">2019-02-01T08:27:03Z</dcterms:created>
  <dcterms:modified xsi:type="dcterms:W3CDTF">2022-08-26T08:30:53Z</dcterms:modified>
  <cp:category/>
  <cp:version/>
  <cp:contentType/>
  <cp:contentStatus/>
</cp:coreProperties>
</file>