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0115" windowHeight="7995" activeTab="2"/>
  </bookViews>
  <sheets>
    <sheet name="RO č. 10 31.8.2022" sheetId="11" r:id="rId1"/>
    <sheet name="dodatek" sheetId="12" r:id="rId2"/>
    <sheet name="schváleno 31.8.2022" sheetId="13" r:id="rId3"/>
  </sheets>
  <definedNames/>
  <calcPr calcId="145621"/>
</workbook>
</file>

<file path=xl/sharedStrings.xml><?xml version="1.0" encoding="utf-8"?>
<sst xmlns="http://schemas.openxmlformats.org/spreadsheetml/2006/main" count="481" uniqueCount="148">
  <si>
    <t>Poř.</t>
  </si>
  <si>
    <t xml:space="preserve"> </t>
  </si>
  <si>
    <t>§</t>
  </si>
  <si>
    <t>Pol.</t>
  </si>
  <si>
    <t>Org.</t>
  </si>
  <si>
    <t xml:space="preserve">Platný </t>
  </si>
  <si>
    <t>RO</t>
  </si>
  <si>
    <t>Nový</t>
  </si>
  <si>
    <t>čís.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</si>
  <si>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</si>
  <si>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</si>
  <si>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</si>
  <si>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</si>
  <si>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</si>
  <si>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</si>
  <si>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</si>
  <si>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</si>
  <si>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</si>
  <si>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</si>
  <si>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</si>
  <si>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</si>
  <si>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</si>
  <si>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</si>
  <si>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</si>
  <si>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</si>
  <si>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</si>
  <si>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</si>
  <si>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</si>
  <si>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</si>
  <si>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</si>
  <si>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</si>
  <si>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</si>
  <si>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</si>
  <si>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P= příjmy   V= výdaje   NZ= nově zařazeno do R2022</t>
  </si>
  <si>
    <t>Rekapitulace celkového rozpočtu města na rok 2022 včetně RO</t>
  </si>
  <si>
    <t>NZ</t>
  </si>
  <si>
    <t>4.</t>
  </si>
  <si>
    <t>5.</t>
  </si>
  <si>
    <t>6.</t>
  </si>
  <si>
    <t>0324</t>
  </si>
  <si>
    <t>7.</t>
  </si>
  <si>
    <t>0521</t>
  </si>
  <si>
    <t>N+Z+</t>
  </si>
  <si>
    <t>ÚZ</t>
  </si>
  <si>
    <t>Otrokovice,  31.8.2022</t>
  </si>
  <si>
    <t>0501</t>
  </si>
  <si>
    <t>SOC Fin. dar pro Charita Otrokovice, IČ 46276262, Nový domov pro matky s dětmi</t>
  </si>
  <si>
    <t>TSO Veř. osvětlení, výměna LED svítidel Střed, Bařinky, 2. etapa</t>
  </si>
  <si>
    <t>0612</t>
  </si>
  <si>
    <t>00120</t>
  </si>
  <si>
    <t xml:space="preserve">Rozpočtové opatření č. 10/2022 - změna schvál. rozpočtu roku 2022 - srpen (údaje v tis. Kč) </t>
  </si>
  <si>
    <t>Příloha k us. č. RMO/x/x/22</t>
  </si>
  <si>
    <t>č. 10</t>
  </si>
  <si>
    <t>TEHOS příjmy ze vstupného na Městském koupališti - zvýšení</t>
  </si>
  <si>
    <t>0608</t>
  </si>
  <si>
    <t>TEHOS Renovace povrchu fotbalového hřiště na SA Trávníky</t>
  </si>
  <si>
    <t>5207</t>
  </si>
  <si>
    <t>5202</t>
  </si>
  <si>
    <t>EKO Pojistné události, zavedení nové položky k pojistné události na ROŠ (plot)</t>
  </si>
  <si>
    <t>0528</t>
  </si>
  <si>
    <t>EKO Pojistné události, ost. záležitosti poz. komunikací, přesun na par. 3429 v rámci org.</t>
  </si>
  <si>
    <t>0539</t>
  </si>
  <si>
    <t>2219</t>
  </si>
  <si>
    <t>8269</t>
  </si>
  <si>
    <t>3111</t>
  </si>
  <si>
    <t>2172</t>
  </si>
  <si>
    <t>2229</t>
  </si>
  <si>
    <t>2161</t>
  </si>
  <si>
    <t>3429</t>
  </si>
  <si>
    <t>2303</t>
  </si>
  <si>
    <t>4350</t>
  </si>
  <si>
    <t>9315</t>
  </si>
  <si>
    <t>3412</t>
  </si>
  <si>
    <t>2174</t>
  </si>
  <si>
    <t>3419</t>
  </si>
  <si>
    <t>2297</t>
  </si>
  <si>
    <t>6126</t>
  </si>
  <si>
    <t>3639</t>
  </si>
  <si>
    <t>0128</t>
  </si>
  <si>
    <t>ORM Polní cesty a PE v k. ú. Kvítkovice</t>
  </si>
  <si>
    <t>ORM MŠ Zahradní 1139 pasportizace přístřešek</t>
  </si>
  <si>
    <t>ORM Dopravní opatření Újezdy</t>
  </si>
  <si>
    <t>ORM ROŠ opevnění břehů</t>
  </si>
  <si>
    <t>ORM Zlepšení energetických vlastností SENIORu B</t>
  </si>
  <si>
    <t xml:space="preserve">ORM SAB oprava střešní konstrukce </t>
  </si>
  <si>
    <t>ORM Freetime zóna Trávníky</t>
  </si>
  <si>
    <t>ORM Oprava lávek přes Dřevnici</t>
  </si>
  <si>
    <t>ORM Projekty nejbližších let - ORM</t>
  </si>
  <si>
    <t>0326</t>
  </si>
  <si>
    <t>5512</t>
  </si>
  <si>
    <t>0327</t>
  </si>
  <si>
    <t>OŠK Fin. dar rekl. agentuře Honey bunny s.r.o., IČ 28280750, na uspořádání módní přehlídky</t>
  </si>
  <si>
    <t>5212</t>
  </si>
  <si>
    <t>KRŘ Ochrana obyvatelstva, nákup služeb, snížení</t>
  </si>
  <si>
    <t>KRŘ Krizové řízení, nákup služeb, snížení</t>
  </si>
  <si>
    <t>5279</t>
  </si>
  <si>
    <t>KRŘ Ochrana obyvatelstva, DHM, snížení</t>
  </si>
  <si>
    <t>TEHOS ROŠ opravy, přesun na SA Trávníky renovace fotb. hřiště</t>
  </si>
  <si>
    <t>0325</t>
  </si>
  <si>
    <t>0720</t>
  </si>
  <si>
    <t>0604</t>
  </si>
  <si>
    <t>TEHOS SH nákup služeb, snížení, přesun na ROŠ</t>
  </si>
  <si>
    <t>KRŘ elektrická energie - zvýšení</t>
  </si>
  <si>
    <t>Příjem nein. dotace od ZK pro DDM Sluníčko na zajištění výuky dopr. výchovy, opravy, úpravy, obnova</t>
  </si>
  <si>
    <t>Transfer nein. dotace od ZK pro DDM Sluníčko na zajištění výuky dopr. výchovy, opravy, úpravy, obnova</t>
  </si>
  <si>
    <t>DOP Do práce na kole, nákup služeb, přesun na org. 5202</t>
  </si>
  <si>
    <t>DOP ETM, nájemné, snížení, přesun na pol. 5169 v rámci org.</t>
  </si>
  <si>
    <t>DOP ETM, nákup služeb, zvýšení</t>
  </si>
  <si>
    <t>EKO Pojistné události, činnost místní správy, přesun na par. 3429 v rámci org.</t>
  </si>
  <si>
    <t>OŠK Záštita ST - fin. dar pro rekl. agenturu Honey bunny s.r.o., IČ 28280750</t>
  </si>
  <si>
    <t>KRŘ JSDH Otrokovice, školení a vzdělávání</t>
  </si>
  <si>
    <t>KRŘ JSDH Otrokovice, nájemné, snížení</t>
  </si>
  <si>
    <t>KRŘ JSDH Otrokovice, DHDM, snížení</t>
  </si>
  <si>
    <t>KRŘ JSDH Otrokovice, školení a vzdělávání, snížení</t>
  </si>
  <si>
    <t>8.</t>
  </si>
  <si>
    <t xml:space="preserve">KRŘ JSDH Kvítkovice, opravy a udržování, zvýšení </t>
  </si>
  <si>
    <t>KRŘ JSDH Kvítkovice, nákup materiálu, zvýšení</t>
  </si>
  <si>
    <t>KRŘ JSDH Kvítkovice, ochranné pomůcky, zvýšení</t>
  </si>
  <si>
    <t>KRŘ JSDH Otrokovice, PHM, zvýšení</t>
  </si>
  <si>
    <t>KRŘ JSDH Otrokovice, DHDM, zvýšení</t>
  </si>
  <si>
    <t>KRŘ JSDH Otrokovice,ostatní platy (refundace), zvýšení</t>
  </si>
  <si>
    <t>KRŘ JSDH Otrokovice, ochranné pomůcky, zvýšení</t>
  </si>
  <si>
    <t>TEHOS nákup služeb, zvýšení</t>
  </si>
  <si>
    <r>
      <t xml:space="preserve">SOC Fin. prostředky na human. účely, přesun na Charitu Otrokovice, </t>
    </r>
    <r>
      <rPr>
        <sz val="10"/>
        <color rgb="FFFF0000"/>
        <rFont val="Arial"/>
        <family val="2"/>
      </rPr>
      <t>dle us. RMO/x/x/22</t>
    </r>
  </si>
  <si>
    <t>TSO Veř. osvětlení, opravy a udržování, snížení, přesun na pol. 5169 a 6121</t>
  </si>
  <si>
    <t>TSO Veř. osvětlení, nákup služeb, zvýšení dle akt. potřeb</t>
  </si>
  <si>
    <t>2188</t>
  </si>
  <si>
    <t>6115</t>
  </si>
  <si>
    <t>Splátky pohledávek občanů</t>
  </si>
  <si>
    <t>98187</t>
  </si>
  <si>
    <t>Volby platy zaměstnanců</t>
  </si>
  <si>
    <t>Volby ostatní platy</t>
  </si>
  <si>
    <t>Volby OOV</t>
  </si>
  <si>
    <t>Volby sociální zabezpečení</t>
  </si>
  <si>
    <t>Volby povinné pojištění</t>
  </si>
  <si>
    <t xml:space="preserve">Volby povinné pojistné placené zaměstnavatelem </t>
  </si>
  <si>
    <t>Volby nákup materiálu</t>
  </si>
  <si>
    <t>Volby služby pošt</t>
  </si>
  <si>
    <t>Volby nájemné</t>
  </si>
  <si>
    <t>Volby nákup služeb</t>
  </si>
  <si>
    <t>Volby DHDM</t>
  </si>
  <si>
    <t>Rozpočtové opatření č. 10/2022 - změna schvál. rozpočtu roku 2022 - srpen (údaje v tis. Kč)    DODATEK</t>
  </si>
  <si>
    <t>Volby zaslání stravenek</t>
  </si>
  <si>
    <t>Volby občerstvení do volebních místností</t>
  </si>
  <si>
    <t>Volby do ZMO - září 2022, příjem nein. dotace z VPS</t>
  </si>
  <si>
    <t>9.</t>
  </si>
  <si>
    <t>Příloha k us. č. RMO/5/15/22</t>
  </si>
  <si>
    <t>SOC Fin. prostředky na human. účely, přesun na Charitu Otrokovice, dle us. RMO/2/15/22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</si>
</sst>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0" borderId="5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2" fillId="0" borderId="6" xfId="0" applyNumberFormat="1" applyFont="1" applyBorder="1"/>
    <xf numFmtId="4" fontId="1" fillId="0" borderId="7" xfId="0" applyNumberFormat="1" applyFont="1" applyBorder="1"/>
    <xf numFmtId="0" fontId="1" fillId="3" borderId="0" xfId="0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/>
    <xf numFmtId="4" fontId="2" fillId="3" borderId="8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0" fontId="2" fillId="0" borderId="0" xfId="0" applyFont="1"/>
    <xf numFmtId="0" fontId="2" fillId="0" borderId="9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right" vertical="center"/>
    </xf>
    <xf numFmtId="4" fontId="1" fillId="3" borderId="6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/>
    </xf>
    <xf numFmtId="4" fontId="2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Alignment="1">
      <alignment horizontal="right" vertical="center"/>
    </xf>
    <xf numFmtId="14" fontId="1" fillId="0" borderId="8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/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/>
    <xf numFmtId="0" fontId="2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0" xfId="0" applyFont="1" applyFill="1" applyBorder="1"/>
    <xf numFmtId="4" fontId="1" fillId="4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Border="1"/>
    <xf numFmtId="4" fontId="1" fillId="4" borderId="10" xfId="0" applyNumberFormat="1" applyFont="1" applyFill="1" applyBorder="1"/>
    <xf numFmtId="4" fontId="2" fillId="4" borderId="10" xfId="0" applyNumberFormat="1" applyFont="1" applyFill="1" applyBorder="1"/>
    <xf numFmtId="0" fontId="5" fillId="0" borderId="0" xfId="0" applyFont="1" applyFill="1"/>
    <xf numFmtId="0" fontId="3" fillId="0" borderId="14" xfId="20" applyFont="1" applyBorder="1" applyAlignment="1">
      <alignment horizontal="left"/>
      <protection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center"/>
    </xf>
    <xf numFmtId="0" fontId="3" fillId="0" borderId="14" xfId="20" applyFont="1" applyFill="1" applyBorder="1" applyAlignment="1">
      <alignment horizontal="left"/>
      <protection/>
    </xf>
    <xf numFmtId="0" fontId="3" fillId="4" borderId="14" xfId="20" applyFont="1" applyFill="1" applyBorder="1" applyAlignment="1">
      <alignment horizontal="left"/>
      <protection/>
    </xf>
    <xf numFmtId="0" fontId="7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/>
    <xf numFmtId="4" fontId="9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" fontId="8" fillId="0" borderId="6" xfId="0" applyNumberFormat="1" applyFont="1" applyFill="1" applyBorder="1"/>
    <xf numFmtId="4" fontId="9" fillId="0" borderId="6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 vertical="center"/>
    </xf>
    <xf numFmtId="0" fontId="1" fillId="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/>
    <xf numFmtId="0" fontId="1" fillId="0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/>
    <xf numFmtId="4" fontId="1" fillId="4" borderId="10" xfId="0" applyNumberFormat="1" applyFont="1" applyFill="1" applyBorder="1" applyAlignment="1">
      <alignment horizontal="right" vertical="center"/>
    </xf>
    <xf numFmtId="4" fontId="2" fillId="4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" fillId="4" borderId="14" xfId="0" applyFont="1" applyFill="1" applyBorder="1" applyAlignment="1">
      <alignment vertical="center"/>
    </xf>
    <xf numFmtId="0" fontId="1" fillId="4" borderId="14" xfId="0" applyFont="1" applyFill="1" applyBorder="1"/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  <cellStyle name="normální 3" xfId="22"/>
    <cellStyle name="Normální 3 2" xfId="23"/>
    <cellStyle name="Normální 4" xfId="24"/>
  </cellStyles>
  <dxfs count="27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 topLeftCell="A1">
      <selection activeCell="A1" sqref="A1:XFD1048576"/>
    </sheetView>
  </sheetViews>
  <sheetFormatPr defaultColWidth="9.140625" defaultRowHeight="15"/>
  <cols>
    <col min="1" max="1" width="4.00390625" style="63" customWidth="1"/>
    <col min="2" max="2" width="73.7109375" style="63" customWidth="1"/>
    <col min="3" max="3" width="4.140625" style="63" customWidth="1"/>
    <col min="4" max="4" width="9.8515625" style="63" customWidth="1"/>
    <col min="5" max="6" width="7.28125" style="63" customWidth="1"/>
    <col min="7" max="7" width="6.7109375" style="63" customWidth="1"/>
    <col min="8" max="8" width="10.7109375" style="63" customWidth="1"/>
    <col min="9" max="9" width="9.00390625" style="63" customWidth="1"/>
    <col min="10" max="10" width="10.7109375" style="63" customWidth="1"/>
    <col min="11" max="12" width="9.140625" style="63" hidden="1" customWidth="1"/>
    <col min="13" max="13" width="16.421875" style="63" hidden="1" customWidth="1"/>
    <col min="14" max="15" width="9.140625" style="63" hidden="1" customWidth="1"/>
    <col min="16" max="16" width="37.57421875" style="63" hidden="1" customWidth="1"/>
    <col min="17" max="16384" width="9.140625" style="63" customWidth="1"/>
  </cols>
  <sheetData>
    <row r="1" spans="1:10" ht="15" customHeight="1">
      <c r="A1" s="32" t="s">
        <v>50</v>
      </c>
      <c r="B1" s="32"/>
      <c r="C1" s="1"/>
      <c r="D1" s="1"/>
      <c r="E1" s="2"/>
      <c r="F1" s="2"/>
      <c r="G1" s="2"/>
      <c r="H1" s="32" t="s">
        <v>51</v>
      </c>
      <c r="I1" s="32"/>
      <c r="J1" s="32"/>
    </row>
    <row r="2" spans="1:10" ht="12.95" customHeight="1">
      <c r="A2" s="3" t="s">
        <v>0</v>
      </c>
      <c r="B2" s="131" t="s">
        <v>1</v>
      </c>
      <c r="C2" s="3"/>
      <c r="D2" s="3" t="s">
        <v>42</v>
      </c>
      <c r="E2" s="131" t="s">
        <v>2</v>
      </c>
      <c r="F2" s="131" t="s">
        <v>3</v>
      </c>
      <c r="G2" s="131" t="s">
        <v>4</v>
      </c>
      <c r="H2" s="3" t="s">
        <v>5</v>
      </c>
      <c r="I2" s="3" t="s">
        <v>6</v>
      </c>
      <c r="J2" s="3" t="s">
        <v>7</v>
      </c>
    </row>
    <row r="3" spans="1:10" ht="12.95" customHeight="1">
      <c r="A3" s="4" t="s">
        <v>8</v>
      </c>
      <c r="B3" s="132"/>
      <c r="C3" s="4"/>
      <c r="D3" s="4" t="s">
        <v>43</v>
      </c>
      <c r="E3" s="132"/>
      <c r="F3" s="132"/>
      <c r="G3" s="132"/>
      <c r="H3" s="4" t="s">
        <v>9</v>
      </c>
      <c r="I3" s="4" t="s">
        <v>52</v>
      </c>
      <c r="J3" s="4" t="s">
        <v>9</v>
      </c>
    </row>
    <row r="4" spans="1:10" ht="12.95" customHeight="1">
      <c r="A4" s="5" t="s">
        <v>10</v>
      </c>
      <c r="B4" s="6"/>
      <c r="C4" s="7"/>
      <c r="D4" s="7"/>
      <c r="E4" s="7"/>
      <c r="F4" s="7"/>
      <c r="G4" s="7"/>
      <c r="H4" s="7"/>
      <c r="I4" s="8"/>
      <c r="J4" s="67"/>
    </row>
    <row r="5" spans="1:10" ht="12.95" customHeight="1">
      <c r="A5" s="133" t="s">
        <v>11</v>
      </c>
      <c r="B5" s="78" t="s">
        <v>103</v>
      </c>
      <c r="C5" s="65"/>
      <c r="D5" s="68" t="s">
        <v>49</v>
      </c>
      <c r="E5" s="67"/>
      <c r="F5" s="67">
        <v>4122</v>
      </c>
      <c r="G5" s="68" t="s">
        <v>48</v>
      </c>
      <c r="H5" s="37">
        <v>165.5</v>
      </c>
      <c r="I5" s="40">
        <v>112.5</v>
      </c>
      <c r="J5" s="39">
        <f>H5+I5</f>
        <v>278</v>
      </c>
    </row>
    <row r="6" spans="1:10" ht="12.95" customHeight="1">
      <c r="A6" s="134"/>
      <c r="B6" s="78" t="s">
        <v>104</v>
      </c>
      <c r="C6" s="65"/>
      <c r="D6" s="68" t="s">
        <v>49</v>
      </c>
      <c r="E6" s="67">
        <v>3421</v>
      </c>
      <c r="F6" s="67">
        <v>5336</v>
      </c>
      <c r="G6" s="68" t="s">
        <v>48</v>
      </c>
      <c r="H6" s="37">
        <v>165.5</v>
      </c>
      <c r="I6" s="40">
        <v>112.5</v>
      </c>
      <c r="J6" s="39">
        <f>H6+I6</f>
        <v>278</v>
      </c>
    </row>
    <row r="7" spans="1:10" ht="12.95" customHeight="1">
      <c r="A7" s="90" t="s">
        <v>12</v>
      </c>
      <c r="B7" s="78" t="s">
        <v>53</v>
      </c>
      <c r="C7" s="65"/>
      <c r="D7" s="68"/>
      <c r="E7" s="67">
        <v>3412</v>
      </c>
      <c r="F7" s="67">
        <v>2111</v>
      </c>
      <c r="G7" s="68" t="s">
        <v>54</v>
      </c>
      <c r="H7" s="37">
        <v>660</v>
      </c>
      <c r="I7" s="40">
        <v>350</v>
      </c>
      <c r="J7" s="39">
        <f>H7+I7</f>
        <v>1010</v>
      </c>
    </row>
    <row r="8" spans="1:10" ht="12.95" customHeight="1">
      <c r="A8" s="9"/>
      <c r="B8" s="10"/>
      <c r="C8" s="11"/>
      <c r="D8" s="128" t="s">
        <v>14</v>
      </c>
      <c r="E8" s="128"/>
      <c r="F8" s="128"/>
      <c r="G8" s="128"/>
      <c r="H8" s="61">
        <f>H5+H7</f>
        <v>825.5</v>
      </c>
      <c r="I8" s="61">
        <f aca="true" t="shared" si="0" ref="I8:J8">I5+I7</f>
        <v>462.5</v>
      </c>
      <c r="J8" s="61">
        <f t="shared" si="0"/>
        <v>1288</v>
      </c>
    </row>
    <row r="9" spans="1:10" ht="12.95" customHeight="1">
      <c r="A9" s="9"/>
      <c r="B9" s="12" t="s">
        <v>33</v>
      </c>
      <c r="C9" s="11"/>
      <c r="D9" s="129" t="s">
        <v>15</v>
      </c>
      <c r="E9" s="129"/>
      <c r="F9" s="129"/>
      <c r="G9" s="129"/>
      <c r="H9" s="61">
        <f>H6</f>
        <v>165.5</v>
      </c>
      <c r="I9" s="61">
        <f>I6</f>
        <v>112.5</v>
      </c>
      <c r="J9" s="61">
        <f>J6</f>
        <v>278</v>
      </c>
    </row>
    <row r="10" spans="1:10" ht="12.95" customHeight="1">
      <c r="A10" s="9"/>
      <c r="B10" s="13"/>
      <c r="C10" s="11"/>
      <c r="D10" s="130" t="s">
        <v>16</v>
      </c>
      <c r="E10" s="130"/>
      <c r="F10" s="130"/>
      <c r="G10" s="130"/>
      <c r="H10" s="61">
        <v>0</v>
      </c>
      <c r="I10" s="61">
        <v>0</v>
      </c>
      <c r="J10" s="61">
        <v>0</v>
      </c>
    </row>
    <row r="11" spans="1:10" ht="12.95" customHeight="1">
      <c r="A11" s="14"/>
      <c r="B11" s="15"/>
      <c r="C11" s="16"/>
      <c r="D11" s="130" t="s">
        <v>17</v>
      </c>
      <c r="E11" s="130"/>
      <c r="F11" s="130"/>
      <c r="G11" s="130"/>
      <c r="H11" s="62">
        <f>H8-H9-H10</f>
        <v>660</v>
      </c>
      <c r="I11" s="62">
        <f aca="true" t="shared" si="1" ref="I11:J11">I8-I9-I10</f>
        <v>350</v>
      </c>
      <c r="J11" s="62">
        <f t="shared" si="1"/>
        <v>1010</v>
      </c>
    </row>
    <row r="12" spans="1:10" ht="12.95" customHeight="1">
      <c r="A12" s="17" t="s">
        <v>18</v>
      </c>
      <c r="B12" s="18"/>
      <c r="C12" s="19"/>
      <c r="D12" s="19"/>
      <c r="E12" s="20"/>
      <c r="F12" s="18"/>
      <c r="G12" s="18"/>
      <c r="H12" s="21"/>
      <c r="I12" s="21"/>
      <c r="J12" s="22"/>
    </row>
    <row r="13" spans="1:10" ht="12.95" customHeight="1">
      <c r="A13" s="133" t="s">
        <v>11</v>
      </c>
      <c r="B13" s="41" t="s">
        <v>123</v>
      </c>
      <c r="C13" s="65"/>
      <c r="D13" s="67"/>
      <c r="E13" s="67">
        <v>4343</v>
      </c>
      <c r="F13" s="67">
        <v>5222</v>
      </c>
      <c r="G13" s="68" t="s">
        <v>41</v>
      </c>
      <c r="H13" s="69">
        <v>96</v>
      </c>
      <c r="I13" s="66">
        <v>-20</v>
      </c>
      <c r="J13" s="39">
        <f>H13+I13</f>
        <v>76</v>
      </c>
    </row>
    <row r="14" spans="1:10" ht="12.95" customHeight="1">
      <c r="A14" s="134"/>
      <c r="B14" s="41" t="s">
        <v>46</v>
      </c>
      <c r="C14" s="65"/>
      <c r="D14" s="67"/>
      <c r="E14" s="67">
        <v>4374</v>
      </c>
      <c r="F14" s="67">
        <v>5223</v>
      </c>
      <c r="G14" s="68" t="s">
        <v>45</v>
      </c>
      <c r="H14" s="69">
        <v>152.1</v>
      </c>
      <c r="I14" s="66">
        <v>20</v>
      </c>
      <c r="J14" s="39">
        <f aca="true" t="shared" si="2" ref="J14:J24">H14+I14</f>
        <v>172.1</v>
      </c>
    </row>
    <row r="15" spans="1:10" ht="12.95" customHeight="1">
      <c r="A15" s="133" t="s">
        <v>12</v>
      </c>
      <c r="B15" s="41" t="s">
        <v>124</v>
      </c>
      <c r="C15" s="65"/>
      <c r="D15" s="68"/>
      <c r="E15" s="67">
        <v>3631</v>
      </c>
      <c r="F15" s="67">
        <v>5171</v>
      </c>
      <c r="G15" s="68" t="s">
        <v>39</v>
      </c>
      <c r="H15" s="69">
        <v>2862.29</v>
      </c>
      <c r="I15" s="66">
        <v>-351</v>
      </c>
      <c r="J15" s="39">
        <f t="shared" si="2"/>
        <v>2511.29</v>
      </c>
    </row>
    <row r="16" spans="1:10" ht="12.95" customHeight="1">
      <c r="A16" s="134"/>
      <c r="B16" s="41" t="s">
        <v>125</v>
      </c>
      <c r="C16" s="65"/>
      <c r="D16" s="68"/>
      <c r="E16" s="67">
        <v>3631</v>
      </c>
      <c r="F16" s="67">
        <v>5169</v>
      </c>
      <c r="G16" s="68" t="s">
        <v>39</v>
      </c>
      <c r="H16" s="69">
        <v>388.5</v>
      </c>
      <c r="I16" s="66">
        <v>50</v>
      </c>
      <c r="J16" s="39">
        <f t="shared" si="2"/>
        <v>438.5</v>
      </c>
    </row>
    <row r="17" spans="1:13" ht="12.95" customHeight="1">
      <c r="A17" s="118" t="s">
        <v>13</v>
      </c>
      <c r="B17" s="41" t="s">
        <v>105</v>
      </c>
      <c r="C17" s="65"/>
      <c r="D17" s="67"/>
      <c r="E17" s="67">
        <v>2223</v>
      </c>
      <c r="F17" s="67">
        <v>5169</v>
      </c>
      <c r="G17" s="34" t="s">
        <v>56</v>
      </c>
      <c r="H17" s="69">
        <v>17</v>
      </c>
      <c r="I17" s="66">
        <v>-9</v>
      </c>
      <c r="J17" s="39">
        <f t="shared" si="2"/>
        <v>8</v>
      </c>
      <c r="K17" s="88"/>
      <c r="L17" s="89"/>
      <c r="M17" s="89"/>
    </row>
    <row r="18" spans="1:13" ht="12.95" customHeight="1">
      <c r="A18" s="118"/>
      <c r="B18" s="41" t="s">
        <v>106</v>
      </c>
      <c r="C18" s="65"/>
      <c r="D18" s="67"/>
      <c r="E18" s="67">
        <v>2223</v>
      </c>
      <c r="F18" s="67">
        <v>5164</v>
      </c>
      <c r="G18" s="34" t="s">
        <v>57</v>
      </c>
      <c r="H18" s="69">
        <v>50</v>
      </c>
      <c r="I18" s="66">
        <v>-4</v>
      </c>
      <c r="J18" s="39">
        <f t="shared" si="2"/>
        <v>46</v>
      </c>
      <c r="K18" s="88"/>
      <c r="L18" s="89"/>
      <c r="M18" s="89"/>
    </row>
    <row r="19" spans="1:13" ht="12.95" customHeight="1">
      <c r="A19" s="118"/>
      <c r="B19" s="41" t="s">
        <v>107</v>
      </c>
      <c r="C19" s="65"/>
      <c r="D19" s="67"/>
      <c r="E19" s="67">
        <v>2223</v>
      </c>
      <c r="F19" s="67">
        <v>5169</v>
      </c>
      <c r="G19" s="34" t="s">
        <v>57</v>
      </c>
      <c r="H19" s="69">
        <v>25</v>
      </c>
      <c r="I19" s="66">
        <v>13</v>
      </c>
      <c r="J19" s="39">
        <f t="shared" si="2"/>
        <v>38</v>
      </c>
      <c r="K19" s="88"/>
      <c r="L19" s="89"/>
      <c r="M19" s="89"/>
    </row>
    <row r="20" spans="1:13" ht="12.95" customHeight="1">
      <c r="A20" s="133" t="s">
        <v>36</v>
      </c>
      <c r="B20" s="91" t="s">
        <v>60</v>
      </c>
      <c r="C20" s="65"/>
      <c r="D20" s="67"/>
      <c r="E20" s="67">
        <v>2219</v>
      </c>
      <c r="F20" s="67">
        <v>5171</v>
      </c>
      <c r="G20" s="68" t="s">
        <v>59</v>
      </c>
      <c r="H20" s="69">
        <v>20</v>
      </c>
      <c r="I20" s="66">
        <v>-8</v>
      </c>
      <c r="J20" s="39">
        <f t="shared" si="2"/>
        <v>12</v>
      </c>
      <c r="K20" s="86"/>
      <c r="L20" s="87"/>
      <c r="M20" s="87"/>
    </row>
    <row r="21" spans="1:13" ht="12.95" customHeight="1">
      <c r="A21" s="134"/>
      <c r="B21" s="91" t="s">
        <v>108</v>
      </c>
      <c r="C21" s="65"/>
      <c r="D21" s="67"/>
      <c r="E21" s="67">
        <v>6171</v>
      </c>
      <c r="F21" s="67">
        <v>5171</v>
      </c>
      <c r="G21" s="68" t="s">
        <v>59</v>
      </c>
      <c r="H21" s="69">
        <v>103.7</v>
      </c>
      <c r="I21" s="66">
        <v>-20</v>
      </c>
      <c r="J21" s="39">
        <f t="shared" si="2"/>
        <v>83.7</v>
      </c>
      <c r="K21" s="86"/>
      <c r="L21" s="87"/>
      <c r="M21" s="87"/>
    </row>
    <row r="22" spans="1:13" ht="12.95" customHeight="1">
      <c r="A22" s="135"/>
      <c r="B22" s="92" t="s">
        <v>58</v>
      </c>
      <c r="C22" s="70" t="s">
        <v>35</v>
      </c>
      <c r="D22" s="71"/>
      <c r="E22" s="71">
        <v>3429</v>
      </c>
      <c r="F22" s="71">
        <v>5171</v>
      </c>
      <c r="G22" s="73" t="s">
        <v>59</v>
      </c>
      <c r="H22" s="82">
        <v>0</v>
      </c>
      <c r="I22" s="83">
        <v>28</v>
      </c>
      <c r="J22" s="79">
        <f t="shared" si="2"/>
        <v>28</v>
      </c>
      <c r="K22" s="86"/>
      <c r="L22" s="87"/>
      <c r="M22" s="87"/>
    </row>
    <row r="23" spans="1:13" ht="12.95" customHeight="1">
      <c r="A23" s="118" t="s">
        <v>37</v>
      </c>
      <c r="B23" s="85" t="s">
        <v>109</v>
      </c>
      <c r="C23" s="65"/>
      <c r="D23" s="67"/>
      <c r="E23" s="67">
        <v>6112</v>
      </c>
      <c r="F23" s="67">
        <v>5901</v>
      </c>
      <c r="G23" s="67">
        <v>1244</v>
      </c>
      <c r="H23" s="69">
        <v>61</v>
      </c>
      <c r="I23" s="66">
        <v>-10</v>
      </c>
      <c r="J23" s="39">
        <f t="shared" si="2"/>
        <v>51</v>
      </c>
      <c r="K23" s="86"/>
      <c r="L23" s="87"/>
      <c r="M23" s="87"/>
    </row>
    <row r="24" spans="1:13" ht="12.95" customHeight="1">
      <c r="A24" s="118"/>
      <c r="B24" s="92" t="s">
        <v>91</v>
      </c>
      <c r="C24" s="70" t="s">
        <v>35</v>
      </c>
      <c r="D24" s="71"/>
      <c r="E24" s="71">
        <v>3319</v>
      </c>
      <c r="F24" s="71">
        <v>5213</v>
      </c>
      <c r="G24" s="72" t="s">
        <v>61</v>
      </c>
      <c r="H24" s="82">
        <v>0</v>
      </c>
      <c r="I24" s="83">
        <v>10</v>
      </c>
      <c r="J24" s="79">
        <f t="shared" si="2"/>
        <v>10</v>
      </c>
      <c r="K24" s="86"/>
      <c r="L24" s="87"/>
      <c r="M24" s="87"/>
    </row>
    <row r="25" spans="1:13" ht="12.95" customHeight="1">
      <c r="A25" s="118" t="s">
        <v>38</v>
      </c>
      <c r="B25" s="78" t="s">
        <v>84</v>
      </c>
      <c r="C25" s="93"/>
      <c r="D25" s="93"/>
      <c r="E25" s="96" t="s">
        <v>72</v>
      </c>
      <c r="F25" s="97">
        <v>5171</v>
      </c>
      <c r="G25" s="96" t="s">
        <v>73</v>
      </c>
      <c r="H25" s="94">
        <v>806</v>
      </c>
      <c r="I25" s="95">
        <v>-403</v>
      </c>
      <c r="J25" s="39">
        <f aca="true" t="shared" si="3" ref="J25:J42">H25+I25</f>
        <v>403</v>
      </c>
      <c r="K25" s="84"/>
      <c r="L25" s="84"/>
      <c r="M25" s="84"/>
    </row>
    <row r="26" spans="1:13" ht="12.95" customHeight="1">
      <c r="A26" s="118"/>
      <c r="B26" s="78" t="s">
        <v>86</v>
      </c>
      <c r="C26" s="93"/>
      <c r="D26" s="93"/>
      <c r="E26" s="96" t="s">
        <v>62</v>
      </c>
      <c r="F26" s="97">
        <v>5171</v>
      </c>
      <c r="G26" s="96" t="s">
        <v>76</v>
      </c>
      <c r="H26" s="94">
        <v>2220</v>
      </c>
      <c r="I26" s="95">
        <v>340</v>
      </c>
      <c r="J26" s="39">
        <f t="shared" si="3"/>
        <v>2560</v>
      </c>
      <c r="K26" s="84"/>
      <c r="L26" s="84"/>
      <c r="M26" s="84"/>
    </row>
    <row r="27" spans="1:13" ht="12.95" customHeight="1">
      <c r="A27" s="118"/>
      <c r="B27" s="78" t="s">
        <v>87</v>
      </c>
      <c r="C27" s="93"/>
      <c r="D27" s="93"/>
      <c r="E27" s="96" t="s">
        <v>77</v>
      </c>
      <c r="F27" s="97">
        <v>5166</v>
      </c>
      <c r="G27" s="96" t="s">
        <v>78</v>
      </c>
      <c r="H27" s="94">
        <v>169</v>
      </c>
      <c r="I27" s="95">
        <v>24</v>
      </c>
      <c r="J27" s="39">
        <f t="shared" si="3"/>
        <v>193</v>
      </c>
      <c r="K27" s="84"/>
      <c r="L27" s="84"/>
      <c r="M27" s="84"/>
    </row>
    <row r="28" spans="1:13" ht="12.95" customHeight="1">
      <c r="A28" s="118" t="s">
        <v>40</v>
      </c>
      <c r="B28" s="104" t="s">
        <v>121</v>
      </c>
      <c r="C28" s="93"/>
      <c r="D28" s="93"/>
      <c r="E28" s="96" t="s">
        <v>89</v>
      </c>
      <c r="F28" s="97">
        <v>5132</v>
      </c>
      <c r="G28" s="98" t="s">
        <v>88</v>
      </c>
      <c r="H28" s="99">
        <v>95</v>
      </c>
      <c r="I28" s="100">
        <v>75</v>
      </c>
      <c r="J28" s="101">
        <f t="shared" si="3"/>
        <v>170</v>
      </c>
      <c r="K28" s="84"/>
      <c r="L28" s="84"/>
      <c r="M28" s="84"/>
    </row>
    <row r="29" spans="1:13" ht="12.95" customHeight="1">
      <c r="A29" s="118"/>
      <c r="B29" s="104" t="s">
        <v>120</v>
      </c>
      <c r="C29" s="93"/>
      <c r="D29" s="93"/>
      <c r="E29" s="96" t="s">
        <v>89</v>
      </c>
      <c r="F29" s="97">
        <v>5019</v>
      </c>
      <c r="G29" s="98" t="s">
        <v>88</v>
      </c>
      <c r="H29" s="99">
        <v>30</v>
      </c>
      <c r="I29" s="100">
        <v>15</v>
      </c>
      <c r="J29" s="101">
        <f t="shared" si="3"/>
        <v>45</v>
      </c>
      <c r="K29" s="84"/>
      <c r="L29" s="84"/>
      <c r="M29" s="84"/>
    </row>
    <row r="30" spans="1:13" ht="12.95" customHeight="1">
      <c r="A30" s="118"/>
      <c r="B30" s="104" t="s">
        <v>119</v>
      </c>
      <c r="C30" s="93"/>
      <c r="D30" s="93"/>
      <c r="E30" s="96" t="s">
        <v>89</v>
      </c>
      <c r="F30" s="97">
        <v>5137</v>
      </c>
      <c r="G30" s="98" t="s">
        <v>88</v>
      </c>
      <c r="H30" s="99">
        <v>60</v>
      </c>
      <c r="I30" s="100">
        <v>20</v>
      </c>
      <c r="J30" s="101">
        <f t="shared" si="3"/>
        <v>80</v>
      </c>
      <c r="K30" s="84"/>
      <c r="L30" s="84"/>
      <c r="M30" s="84"/>
    </row>
    <row r="31" spans="1:13" ht="12.95" customHeight="1">
      <c r="A31" s="118"/>
      <c r="B31" s="104" t="s">
        <v>118</v>
      </c>
      <c r="C31" s="93"/>
      <c r="D31" s="93"/>
      <c r="E31" s="96" t="s">
        <v>89</v>
      </c>
      <c r="F31" s="97">
        <v>5156</v>
      </c>
      <c r="G31" s="98" t="s">
        <v>88</v>
      </c>
      <c r="H31" s="99">
        <v>50</v>
      </c>
      <c r="I31" s="100">
        <v>15</v>
      </c>
      <c r="J31" s="101">
        <f t="shared" si="3"/>
        <v>65</v>
      </c>
      <c r="K31" s="84"/>
      <c r="L31" s="84"/>
      <c r="M31" s="84"/>
    </row>
    <row r="32" spans="1:13" ht="12.95" customHeight="1">
      <c r="A32" s="118"/>
      <c r="B32" s="104" t="s">
        <v>117</v>
      </c>
      <c r="C32" s="93"/>
      <c r="D32" s="93"/>
      <c r="E32" s="96" t="s">
        <v>89</v>
      </c>
      <c r="F32" s="97">
        <v>5132</v>
      </c>
      <c r="G32" s="98" t="s">
        <v>90</v>
      </c>
      <c r="H32" s="99">
        <v>35</v>
      </c>
      <c r="I32" s="100">
        <v>15</v>
      </c>
      <c r="J32" s="101">
        <f t="shared" si="3"/>
        <v>50</v>
      </c>
      <c r="K32" s="84"/>
      <c r="L32" s="84"/>
      <c r="M32" s="84"/>
    </row>
    <row r="33" spans="1:13" ht="12.95" customHeight="1">
      <c r="A33" s="118"/>
      <c r="B33" s="104" t="s">
        <v>116</v>
      </c>
      <c r="C33" s="93"/>
      <c r="D33" s="93"/>
      <c r="E33" s="96" t="s">
        <v>89</v>
      </c>
      <c r="F33" s="97">
        <v>5139</v>
      </c>
      <c r="G33" s="98" t="s">
        <v>90</v>
      </c>
      <c r="H33" s="99">
        <v>5</v>
      </c>
      <c r="I33" s="100">
        <v>10</v>
      </c>
      <c r="J33" s="101">
        <f t="shared" si="3"/>
        <v>15</v>
      </c>
      <c r="K33" s="84"/>
      <c r="L33" s="84"/>
      <c r="M33" s="84"/>
    </row>
    <row r="34" spans="1:13" ht="12.95" customHeight="1">
      <c r="A34" s="118"/>
      <c r="B34" s="104" t="s">
        <v>115</v>
      </c>
      <c r="C34" s="93"/>
      <c r="D34" s="93"/>
      <c r="E34" s="96" t="s">
        <v>89</v>
      </c>
      <c r="F34" s="97">
        <v>5171</v>
      </c>
      <c r="G34" s="98" t="s">
        <v>90</v>
      </c>
      <c r="H34" s="99">
        <v>50</v>
      </c>
      <c r="I34" s="100">
        <v>20</v>
      </c>
      <c r="J34" s="101">
        <f t="shared" si="3"/>
        <v>70</v>
      </c>
      <c r="K34" s="84"/>
      <c r="L34" s="84"/>
      <c r="M34" s="84"/>
    </row>
    <row r="35" spans="1:13" ht="12.95" customHeight="1">
      <c r="A35" s="118"/>
      <c r="B35" s="78" t="s">
        <v>102</v>
      </c>
      <c r="C35" s="93"/>
      <c r="D35" s="93"/>
      <c r="E35" s="96" t="s">
        <v>92</v>
      </c>
      <c r="F35" s="97">
        <v>5154</v>
      </c>
      <c r="G35" s="96"/>
      <c r="H35" s="94">
        <v>10</v>
      </c>
      <c r="I35" s="95">
        <v>4.5</v>
      </c>
      <c r="J35" s="39">
        <f>H35+I35</f>
        <v>14.5</v>
      </c>
      <c r="K35" s="84"/>
      <c r="L35" s="84"/>
      <c r="M35" s="84"/>
    </row>
    <row r="36" spans="1:13" ht="12.95" customHeight="1">
      <c r="A36" s="118"/>
      <c r="B36" s="104" t="s">
        <v>113</v>
      </c>
      <c r="C36" s="93"/>
      <c r="D36" s="93"/>
      <c r="E36" s="96" t="s">
        <v>89</v>
      </c>
      <c r="F36" s="97">
        <v>5167</v>
      </c>
      <c r="G36" s="98" t="s">
        <v>88</v>
      </c>
      <c r="H36" s="99">
        <v>15</v>
      </c>
      <c r="I36" s="100">
        <v>-15</v>
      </c>
      <c r="J36" s="101">
        <f t="shared" si="3"/>
        <v>0</v>
      </c>
      <c r="K36" s="84"/>
      <c r="L36" s="84"/>
      <c r="M36" s="84"/>
    </row>
    <row r="37" spans="1:13" ht="12.95" customHeight="1">
      <c r="A37" s="118"/>
      <c r="B37" s="104" t="s">
        <v>112</v>
      </c>
      <c r="C37" s="93"/>
      <c r="D37" s="93"/>
      <c r="E37" s="96" t="s">
        <v>89</v>
      </c>
      <c r="F37" s="97">
        <v>5137</v>
      </c>
      <c r="G37" s="98" t="s">
        <v>90</v>
      </c>
      <c r="H37" s="99">
        <v>60</v>
      </c>
      <c r="I37" s="100">
        <v>-10</v>
      </c>
      <c r="J37" s="101">
        <f t="shared" si="3"/>
        <v>50</v>
      </c>
      <c r="K37" s="84"/>
      <c r="L37" s="84"/>
      <c r="M37" s="84"/>
    </row>
    <row r="38" spans="1:13" ht="12.95" customHeight="1">
      <c r="A38" s="118"/>
      <c r="B38" s="104" t="s">
        <v>111</v>
      </c>
      <c r="C38" s="93"/>
      <c r="D38" s="93"/>
      <c r="E38" s="96" t="s">
        <v>89</v>
      </c>
      <c r="F38" s="97">
        <v>5164</v>
      </c>
      <c r="G38" s="98" t="s">
        <v>90</v>
      </c>
      <c r="H38" s="99">
        <v>15</v>
      </c>
      <c r="I38" s="100">
        <v>-15</v>
      </c>
      <c r="J38" s="101">
        <f t="shared" si="3"/>
        <v>0</v>
      </c>
      <c r="K38" s="84"/>
      <c r="L38" s="84"/>
      <c r="M38" s="84"/>
    </row>
    <row r="39" spans="1:13" ht="12.95" customHeight="1">
      <c r="A39" s="118"/>
      <c r="B39" s="104" t="s">
        <v>110</v>
      </c>
      <c r="C39" s="93"/>
      <c r="D39" s="93"/>
      <c r="E39" s="96" t="s">
        <v>89</v>
      </c>
      <c r="F39" s="97">
        <v>5167</v>
      </c>
      <c r="G39" s="98" t="s">
        <v>90</v>
      </c>
      <c r="H39" s="99">
        <v>10</v>
      </c>
      <c r="I39" s="100">
        <v>-10</v>
      </c>
      <c r="J39" s="101">
        <f t="shared" si="3"/>
        <v>0</v>
      </c>
      <c r="K39" s="84"/>
      <c r="L39" s="84"/>
      <c r="M39" s="84"/>
    </row>
    <row r="40" spans="1:13" ht="12.95" customHeight="1">
      <c r="A40" s="118"/>
      <c r="B40" s="104" t="s">
        <v>96</v>
      </c>
      <c r="C40" s="93"/>
      <c r="D40" s="93"/>
      <c r="E40" s="96" t="s">
        <v>92</v>
      </c>
      <c r="F40" s="97">
        <v>5137</v>
      </c>
      <c r="G40" s="98"/>
      <c r="H40" s="99">
        <v>60</v>
      </c>
      <c r="I40" s="100">
        <v>-30</v>
      </c>
      <c r="J40" s="101">
        <f t="shared" si="3"/>
        <v>30</v>
      </c>
      <c r="K40" s="84"/>
      <c r="L40" s="84"/>
      <c r="M40" s="84"/>
    </row>
    <row r="41" spans="1:13" ht="12.95" customHeight="1">
      <c r="A41" s="118"/>
      <c r="B41" s="104" t="s">
        <v>93</v>
      </c>
      <c r="C41" s="93"/>
      <c r="D41" s="93"/>
      <c r="E41" s="96" t="s">
        <v>92</v>
      </c>
      <c r="F41" s="97">
        <v>5169</v>
      </c>
      <c r="G41" s="98"/>
      <c r="H41" s="99">
        <v>280</v>
      </c>
      <c r="I41" s="100">
        <v>-84.5</v>
      </c>
      <c r="J41" s="101">
        <f t="shared" si="3"/>
        <v>195.5</v>
      </c>
      <c r="K41" s="84"/>
      <c r="L41" s="84"/>
      <c r="M41" s="84"/>
    </row>
    <row r="42" spans="1:13" ht="12.95" customHeight="1">
      <c r="A42" s="118"/>
      <c r="B42" s="104" t="s">
        <v>94</v>
      </c>
      <c r="C42" s="93"/>
      <c r="D42" s="93"/>
      <c r="E42" s="96" t="s">
        <v>95</v>
      </c>
      <c r="F42" s="97">
        <v>5137</v>
      </c>
      <c r="G42" s="98"/>
      <c r="H42" s="99">
        <v>93</v>
      </c>
      <c r="I42" s="100">
        <v>-10</v>
      </c>
      <c r="J42" s="101">
        <f t="shared" si="3"/>
        <v>83</v>
      </c>
      <c r="K42" s="84"/>
      <c r="L42" s="84"/>
      <c r="M42" s="84"/>
    </row>
    <row r="43" spans="1:13" ht="12.95" customHeight="1">
      <c r="A43" s="118" t="s">
        <v>114</v>
      </c>
      <c r="B43" s="103" t="s">
        <v>97</v>
      </c>
      <c r="C43" s="65"/>
      <c r="D43" s="68"/>
      <c r="E43" s="67">
        <v>3429</v>
      </c>
      <c r="F43" s="67">
        <v>5171</v>
      </c>
      <c r="G43" s="68" t="s">
        <v>98</v>
      </c>
      <c r="H43" s="69">
        <v>870</v>
      </c>
      <c r="I43" s="66">
        <v>-100</v>
      </c>
      <c r="J43" s="39">
        <v>770</v>
      </c>
      <c r="K43" s="84"/>
      <c r="L43" s="84"/>
      <c r="M43" s="84"/>
    </row>
    <row r="44" spans="1:13" ht="12.95" customHeight="1">
      <c r="A44" s="118"/>
      <c r="B44" s="103" t="s">
        <v>55</v>
      </c>
      <c r="C44" s="65"/>
      <c r="D44" s="68"/>
      <c r="E44" s="67">
        <v>3412</v>
      </c>
      <c r="F44" s="67">
        <v>5171</v>
      </c>
      <c r="G44" s="68" t="s">
        <v>99</v>
      </c>
      <c r="H44" s="69">
        <v>80</v>
      </c>
      <c r="I44" s="66">
        <v>450</v>
      </c>
      <c r="J44" s="39">
        <f>H44+I44</f>
        <v>530</v>
      </c>
      <c r="K44" s="84"/>
      <c r="L44" s="84"/>
      <c r="M44" s="84"/>
    </row>
    <row r="45" spans="1:13" ht="12.95" customHeight="1">
      <c r="A45" s="118"/>
      <c r="B45" s="103" t="s">
        <v>101</v>
      </c>
      <c r="C45" s="65"/>
      <c r="D45" s="67"/>
      <c r="E45" s="67">
        <v>3412</v>
      </c>
      <c r="F45" s="67">
        <v>5169</v>
      </c>
      <c r="G45" s="34" t="s">
        <v>100</v>
      </c>
      <c r="H45" s="69">
        <v>2560</v>
      </c>
      <c r="I45" s="66">
        <v>-150</v>
      </c>
      <c r="J45" s="39">
        <f>H45+I45</f>
        <v>2410</v>
      </c>
      <c r="K45" s="84"/>
      <c r="L45" s="84"/>
      <c r="M45" s="84"/>
    </row>
    <row r="46" spans="1:13" ht="12.95" customHeight="1">
      <c r="A46" s="118"/>
      <c r="B46" s="103" t="s">
        <v>122</v>
      </c>
      <c r="C46" s="65"/>
      <c r="D46" s="68"/>
      <c r="E46" s="67">
        <v>3429</v>
      </c>
      <c r="F46" s="67">
        <v>5169</v>
      </c>
      <c r="G46" s="68" t="s">
        <v>98</v>
      </c>
      <c r="H46" s="69">
        <v>1090</v>
      </c>
      <c r="I46" s="66">
        <v>150</v>
      </c>
      <c r="J46" s="39">
        <f>H46+I46</f>
        <v>1240</v>
      </c>
      <c r="K46" s="84"/>
      <c r="L46" s="84"/>
      <c r="M46" s="84"/>
    </row>
    <row r="47" spans="1:10" ht="12.95" customHeight="1">
      <c r="A47" s="14"/>
      <c r="B47" s="18"/>
      <c r="C47" s="19"/>
      <c r="D47" s="19"/>
      <c r="E47" s="120" t="s">
        <v>19</v>
      </c>
      <c r="F47" s="121"/>
      <c r="G47" s="122"/>
      <c r="H47" s="23">
        <f>SUM(H13:H46)</f>
        <v>12438.59</v>
      </c>
      <c r="I47" s="23">
        <f aca="true" t="shared" si="4" ref="I47:J47">SUM(I13:I46)</f>
        <v>10</v>
      </c>
      <c r="J47" s="23">
        <f t="shared" si="4"/>
        <v>12448.59</v>
      </c>
    </row>
    <row r="48" spans="1:10" ht="12.95" customHeight="1">
      <c r="A48" s="33" t="s">
        <v>20</v>
      </c>
      <c r="B48" s="18"/>
      <c r="C48" s="19"/>
      <c r="D48" s="19"/>
      <c r="E48" s="20"/>
      <c r="F48" s="18"/>
      <c r="G48" s="18"/>
      <c r="H48" s="21"/>
      <c r="I48" s="21"/>
      <c r="J48" s="24"/>
    </row>
    <row r="49" spans="1:10" ht="12.95" customHeight="1">
      <c r="A49" s="80" t="s">
        <v>11</v>
      </c>
      <c r="B49" s="102" t="s">
        <v>47</v>
      </c>
      <c r="C49" s="70" t="s">
        <v>35</v>
      </c>
      <c r="D49" s="73"/>
      <c r="E49" s="71">
        <v>3631</v>
      </c>
      <c r="F49" s="71">
        <v>6121</v>
      </c>
      <c r="G49" s="73" t="s">
        <v>39</v>
      </c>
      <c r="H49" s="82">
        <v>0</v>
      </c>
      <c r="I49" s="83">
        <v>301</v>
      </c>
      <c r="J49" s="79">
        <f>H49+I49</f>
        <v>301</v>
      </c>
    </row>
    <row r="50" spans="1:14" ht="12.95" customHeight="1">
      <c r="A50" s="119" t="s">
        <v>12</v>
      </c>
      <c r="B50" s="78" t="s">
        <v>79</v>
      </c>
      <c r="C50" s="93"/>
      <c r="D50" s="93"/>
      <c r="E50" s="96" t="s">
        <v>62</v>
      </c>
      <c r="F50" s="97">
        <v>6121</v>
      </c>
      <c r="G50" s="96" t="s">
        <v>63</v>
      </c>
      <c r="H50" s="94">
        <v>2400</v>
      </c>
      <c r="I50" s="95">
        <v>-57</v>
      </c>
      <c r="J50" s="39">
        <f aca="true" t="shared" si="5" ref="J50:J56">H50+I50</f>
        <v>2343</v>
      </c>
      <c r="K50" s="69">
        <f aca="true" t="shared" si="6" ref="K50:K56">H50+I50</f>
        <v>2343</v>
      </c>
      <c r="N50" s="81"/>
    </row>
    <row r="51" spans="1:14" ht="12.95" customHeight="1">
      <c r="A51" s="119"/>
      <c r="B51" s="78" t="s">
        <v>80</v>
      </c>
      <c r="C51" s="93"/>
      <c r="D51" s="93"/>
      <c r="E51" s="96" t="s">
        <v>64</v>
      </c>
      <c r="F51" s="97">
        <v>6121</v>
      </c>
      <c r="G51" s="96" t="s">
        <v>65</v>
      </c>
      <c r="H51" s="94">
        <v>230</v>
      </c>
      <c r="I51" s="95">
        <v>-33</v>
      </c>
      <c r="J51" s="39">
        <f t="shared" si="5"/>
        <v>197</v>
      </c>
      <c r="K51" s="69">
        <f t="shared" si="6"/>
        <v>197</v>
      </c>
      <c r="N51" s="81"/>
    </row>
    <row r="52" spans="1:14" ht="12.95" customHeight="1">
      <c r="A52" s="119"/>
      <c r="B52" s="78" t="s">
        <v>81</v>
      </c>
      <c r="C52" s="93"/>
      <c r="D52" s="93"/>
      <c r="E52" s="96" t="s">
        <v>66</v>
      </c>
      <c r="F52" s="97">
        <v>6121</v>
      </c>
      <c r="G52" s="96" t="s">
        <v>67</v>
      </c>
      <c r="H52" s="94">
        <v>100</v>
      </c>
      <c r="I52" s="95">
        <v>90</v>
      </c>
      <c r="J52" s="39">
        <f t="shared" si="5"/>
        <v>190</v>
      </c>
      <c r="K52" s="69">
        <f t="shared" si="6"/>
        <v>190</v>
      </c>
      <c r="N52" s="81"/>
    </row>
    <row r="53" spans="1:14" ht="12.95" customHeight="1">
      <c r="A53" s="119"/>
      <c r="B53" s="78" t="s">
        <v>82</v>
      </c>
      <c r="C53" s="93"/>
      <c r="D53" s="93"/>
      <c r="E53" s="96" t="s">
        <v>68</v>
      </c>
      <c r="F53" s="97">
        <v>6121</v>
      </c>
      <c r="G53" s="96" t="s">
        <v>69</v>
      </c>
      <c r="H53" s="94">
        <v>5</v>
      </c>
      <c r="I53" s="95">
        <v>-5</v>
      </c>
      <c r="J53" s="39">
        <f t="shared" si="5"/>
        <v>0</v>
      </c>
      <c r="K53" s="69">
        <f t="shared" si="6"/>
        <v>0</v>
      </c>
      <c r="N53" s="81"/>
    </row>
    <row r="54" spans="1:14" ht="12.95" customHeight="1">
      <c r="A54" s="119"/>
      <c r="B54" s="78" t="s">
        <v>83</v>
      </c>
      <c r="C54" s="93"/>
      <c r="D54" s="93"/>
      <c r="E54" s="96" t="s">
        <v>70</v>
      </c>
      <c r="F54" s="97">
        <v>6121</v>
      </c>
      <c r="G54" s="96" t="s">
        <v>71</v>
      </c>
      <c r="H54" s="94">
        <v>109.5</v>
      </c>
      <c r="I54" s="95">
        <v>5</v>
      </c>
      <c r="J54" s="39">
        <f t="shared" si="5"/>
        <v>114.5</v>
      </c>
      <c r="K54" s="69">
        <f t="shared" si="6"/>
        <v>114.5</v>
      </c>
      <c r="N54" s="81"/>
    </row>
    <row r="55" spans="1:14" ht="12.95" customHeight="1">
      <c r="A55" s="119"/>
      <c r="B55" s="78" t="s">
        <v>85</v>
      </c>
      <c r="C55" s="93"/>
      <c r="D55" s="93"/>
      <c r="E55" s="96" t="s">
        <v>74</v>
      </c>
      <c r="F55" s="97">
        <v>6121</v>
      </c>
      <c r="G55" s="96" t="s">
        <v>75</v>
      </c>
      <c r="H55" s="94">
        <v>4500</v>
      </c>
      <c r="I55" s="95">
        <v>63</v>
      </c>
      <c r="J55" s="39">
        <f t="shared" si="5"/>
        <v>4563</v>
      </c>
      <c r="K55" s="69">
        <f t="shared" si="6"/>
        <v>4563</v>
      </c>
      <c r="N55" s="81"/>
    </row>
    <row r="56" spans="1:14" ht="12.95" customHeight="1">
      <c r="A56" s="119"/>
      <c r="B56" s="78" t="s">
        <v>87</v>
      </c>
      <c r="C56" s="93"/>
      <c r="D56" s="93"/>
      <c r="E56" s="96" t="s">
        <v>77</v>
      </c>
      <c r="F56" s="97">
        <v>6121</v>
      </c>
      <c r="G56" s="96" t="s">
        <v>78</v>
      </c>
      <c r="H56" s="94">
        <v>241.6</v>
      </c>
      <c r="I56" s="95">
        <v>-24</v>
      </c>
      <c r="J56" s="39">
        <f t="shared" si="5"/>
        <v>217.6</v>
      </c>
      <c r="K56" s="69">
        <f t="shared" si="6"/>
        <v>217.6</v>
      </c>
      <c r="N56" s="81"/>
    </row>
    <row r="57" spans="1:10" ht="12.95" customHeight="1">
      <c r="A57" s="77"/>
      <c r="B57" s="74"/>
      <c r="C57" s="76"/>
      <c r="D57" s="75"/>
      <c r="E57" s="123" t="s">
        <v>21</v>
      </c>
      <c r="F57" s="123"/>
      <c r="G57" s="123"/>
      <c r="H57" s="42">
        <f>SUM(H49:H56)</f>
        <v>7586.1</v>
      </c>
      <c r="I57" s="42">
        <f aca="true" t="shared" si="7" ref="I57:J57">SUM(I49:I56)</f>
        <v>340</v>
      </c>
      <c r="J57" s="42">
        <f t="shared" si="7"/>
        <v>7926.1</v>
      </c>
    </row>
    <row r="58" spans="1:10" ht="12.95" customHeight="1">
      <c r="A58" s="43" t="s">
        <v>31</v>
      </c>
      <c r="B58" s="44"/>
      <c r="C58" s="45"/>
      <c r="D58" s="45"/>
      <c r="E58" s="46"/>
      <c r="F58" s="46"/>
      <c r="G58" s="46"/>
      <c r="H58" s="47"/>
      <c r="I58" s="48"/>
      <c r="J58" s="49"/>
    </row>
    <row r="59" spans="1:10" ht="12.95" customHeight="1">
      <c r="A59" s="80"/>
      <c r="B59" s="41"/>
      <c r="C59" s="38"/>
      <c r="D59" s="80"/>
      <c r="E59" s="50"/>
      <c r="F59" s="34"/>
      <c r="G59" s="34"/>
      <c r="H59" s="37"/>
      <c r="I59" s="40"/>
      <c r="J59" s="37"/>
    </row>
    <row r="60" spans="1:10" ht="12.95" customHeight="1">
      <c r="A60" s="16"/>
      <c r="B60" s="15"/>
      <c r="C60" s="16"/>
      <c r="D60" s="16"/>
      <c r="E60" s="124" t="s">
        <v>32</v>
      </c>
      <c r="F60" s="125"/>
      <c r="G60" s="126"/>
      <c r="H60" s="51">
        <f>SUM(H59:H59)</f>
        <v>0</v>
      </c>
      <c r="I60" s="51">
        <f>SUM(I59:I59)</f>
        <v>0</v>
      </c>
      <c r="J60" s="51">
        <f>SUM(J59:J59)</f>
        <v>0</v>
      </c>
    </row>
    <row r="61" spans="1:10" ht="12.95" customHeight="1">
      <c r="A61" s="16"/>
      <c r="B61" s="15"/>
      <c r="C61" s="16"/>
      <c r="D61" s="16"/>
      <c r="E61" s="25"/>
      <c r="F61" s="25"/>
      <c r="G61" s="26"/>
      <c r="H61" s="31"/>
      <c r="I61" s="30"/>
      <c r="J61" s="31"/>
    </row>
    <row r="62" spans="1:10" ht="12.95" customHeight="1">
      <c r="A62" s="2"/>
      <c r="B62" s="27" t="s">
        <v>30</v>
      </c>
      <c r="C62" s="19"/>
      <c r="D62" s="117" t="s">
        <v>14</v>
      </c>
      <c r="E62" s="117"/>
      <c r="F62" s="117"/>
      <c r="G62" s="117"/>
      <c r="H62" s="117"/>
      <c r="I62" s="36">
        <f>I8</f>
        <v>462.5</v>
      </c>
      <c r="J62" s="52"/>
    </row>
    <row r="63" spans="1:10" ht="12.95" customHeight="1">
      <c r="A63" s="2"/>
      <c r="B63" s="18"/>
      <c r="C63" s="19"/>
      <c r="D63" s="117" t="s">
        <v>22</v>
      </c>
      <c r="E63" s="117"/>
      <c r="F63" s="117"/>
      <c r="G63" s="117"/>
      <c r="H63" s="117"/>
      <c r="I63" s="36">
        <f>I47+I9</f>
        <v>122.5</v>
      </c>
      <c r="J63" s="53"/>
    </row>
    <row r="64" spans="1:10" ht="12.95" customHeight="1">
      <c r="A64" s="2"/>
      <c r="B64" s="18"/>
      <c r="C64" s="19"/>
      <c r="D64" s="117" t="s">
        <v>23</v>
      </c>
      <c r="E64" s="117"/>
      <c r="F64" s="117"/>
      <c r="G64" s="117"/>
      <c r="H64" s="117"/>
      <c r="I64" s="36">
        <f>I57+I10</f>
        <v>340</v>
      </c>
      <c r="J64" s="54"/>
    </row>
    <row r="65" spans="1:10" ht="12.95" customHeight="1">
      <c r="A65" s="2"/>
      <c r="B65" s="18"/>
      <c r="C65" s="19"/>
      <c r="D65" s="117" t="s">
        <v>24</v>
      </c>
      <c r="E65" s="117"/>
      <c r="F65" s="117"/>
      <c r="G65" s="117"/>
      <c r="H65" s="117"/>
      <c r="I65" s="36">
        <f>I63+I64</f>
        <v>462.5</v>
      </c>
      <c r="J65" s="54"/>
    </row>
    <row r="66" spans="1:10" ht="12.95" customHeight="1">
      <c r="A66" s="2"/>
      <c r="B66" s="18"/>
      <c r="C66" s="19"/>
      <c r="D66" s="127" t="s">
        <v>25</v>
      </c>
      <c r="E66" s="127"/>
      <c r="F66" s="127"/>
      <c r="G66" s="127"/>
      <c r="H66" s="127"/>
      <c r="I66" s="36">
        <f>I62-I65</f>
        <v>0</v>
      </c>
      <c r="J66" s="54"/>
    </row>
    <row r="67" spans="1:10" ht="12.95" customHeight="1">
      <c r="A67" s="2"/>
      <c r="B67" s="18"/>
      <c r="C67" s="19"/>
      <c r="D67" s="127" t="s">
        <v>26</v>
      </c>
      <c r="E67" s="127"/>
      <c r="F67" s="127"/>
      <c r="G67" s="127"/>
      <c r="H67" s="127"/>
      <c r="I67" s="36">
        <f>I60</f>
        <v>0</v>
      </c>
      <c r="J67" s="54"/>
    </row>
    <row r="68" spans="1:10" ht="12.95" customHeight="1">
      <c r="A68" s="2"/>
      <c r="B68" s="2"/>
      <c r="C68" s="28"/>
      <c r="D68" s="28"/>
      <c r="E68" s="55"/>
      <c r="F68" s="56"/>
      <c r="G68" s="57"/>
      <c r="H68" s="58">
        <v>44790</v>
      </c>
      <c r="I68" s="56"/>
      <c r="J68" s="59">
        <v>44804</v>
      </c>
    </row>
    <row r="69" spans="1:10" ht="12.95" customHeight="1">
      <c r="A69" s="2"/>
      <c r="B69" s="27" t="s">
        <v>34</v>
      </c>
      <c r="C69" s="19"/>
      <c r="D69" s="127" t="s">
        <v>27</v>
      </c>
      <c r="E69" s="127"/>
      <c r="F69" s="127"/>
      <c r="G69" s="127"/>
      <c r="H69" s="36">
        <v>529424.11</v>
      </c>
      <c r="I69" s="36">
        <f>I62</f>
        <v>462.5</v>
      </c>
      <c r="J69" s="36">
        <f>H69+I69</f>
        <v>529886.61</v>
      </c>
    </row>
    <row r="70" spans="1:10" ht="12.95" customHeight="1">
      <c r="A70" s="2"/>
      <c r="B70" s="18"/>
      <c r="C70" s="19"/>
      <c r="D70" s="117" t="s">
        <v>22</v>
      </c>
      <c r="E70" s="117"/>
      <c r="F70" s="117"/>
      <c r="G70" s="117"/>
      <c r="H70" s="35">
        <v>432115.56</v>
      </c>
      <c r="I70" s="36">
        <f>I47+I9</f>
        <v>122.5</v>
      </c>
      <c r="J70" s="35">
        <f>H70+I70</f>
        <v>432238.06</v>
      </c>
    </row>
    <row r="71" spans="1:10" ht="12.95" customHeight="1">
      <c r="A71" s="2"/>
      <c r="B71" s="18"/>
      <c r="C71" s="19"/>
      <c r="D71" s="117" t="s">
        <v>23</v>
      </c>
      <c r="E71" s="117"/>
      <c r="F71" s="117"/>
      <c r="G71" s="117"/>
      <c r="H71" s="35">
        <v>109958</v>
      </c>
      <c r="I71" s="36">
        <f>I57+I10</f>
        <v>340</v>
      </c>
      <c r="J71" s="35">
        <f>H71+I71</f>
        <v>110298</v>
      </c>
    </row>
    <row r="72" spans="1:10" ht="12.95" customHeight="1">
      <c r="A72" s="2"/>
      <c r="C72" s="28"/>
      <c r="D72" s="127" t="s">
        <v>28</v>
      </c>
      <c r="E72" s="127"/>
      <c r="F72" s="127"/>
      <c r="G72" s="127"/>
      <c r="H72" s="36">
        <f>SUM(H70:H71)</f>
        <v>542073.56</v>
      </c>
      <c r="I72" s="36">
        <f>SUM(I70:I71)</f>
        <v>462.5</v>
      </c>
      <c r="J72" s="36">
        <f>SUM(J70:J71)</f>
        <v>542536.06</v>
      </c>
    </row>
    <row r="73" spans="1:10" ht="12.95" customHeight="1">
      <c r="A73" s="2"/>
      <c r="B73" s="2"/>
      <c r="C73" s="28"/>
      <c r="D73" s="117" t="s">
        <v>17</v>
      </c>
      <c r="E73" s="117"/>
      <c r="F73" s="117"/>
      <c r="G73" s="117"/>
      <c r="H73" s="35">
        <f>H69-H72</f>
        <v>-12649.45000000007</v>
      </c>
      <c r="I73" s="36">
        <f>I69-I72</f>
        <v>0</v>
      </c>
      <c r="J73" s="35">
        <f>J69-J72</f>
        <v>-12649.45000000007</v>
      </c>
    </row>
    <row r="74" spans="1:10" ht="12.95" customHeight="1">
      <c r="A74" s="2"/>
      <c r="B74" s="29" t="s">
        <v>44</v>
      </c>
      <c r="C74" s="28"/>
      <c r="D74" s="127" t="s">
        <v>29</v>
      </c>
      <c r="E74" s="127"/>
      <c r="F74" s="127"/>
      <c r="G74" s="127"/>
      <c r="H74" s="60">
        <v>0</v>
      </c>
      <c r="I74" s="36">
        <f>I67</f>
        <v>0</v>
      </c>
      <c r="J74" s="36">
        <f>H74+I74</f>
        <v>0</v>
      </c>
    </row>
    <row r="75" spans="5:10" ht="12.95" customHeight="1">
      <c r="E75" s="64"/>
      <c r="F75" s="64"/>
      <c r="G75" s="64"/>
      <c r="H75" s="64"/>
      <c r="I75" s="64"/>
      <c r="J75" s="64"/>
    </row>
    <row r="76" ht="12.95" customHeight="1"/>
    <row r="77" ht="12.95" customHeight="1"/>
    <row r="78" ht="12.95" customHeight="1"/>
    <row r="79" ht="12.95" customHeight="1"/>
    <row r="80" ht="12.95" customHeight="1"/>
    <row r="81" ht="12.95" customHeight="1"/>
    <row r="82" ht="12.95" customHeight="1"/>
    <row r="83" ht="12.95" customHeight="1"/>
    <row r="84" ht="12.95" customHeight="1"/>
    <row r="85" ht="12.95" customHeight="1"/>
    <row r="86" ht="12.95" customHeight="1"/>
  </sheetData>
  <mergeCells count="33">
    <mergeCell ref="A5:A6"/>
    <mergeCell ref="A20:A22"/>
    <mergeCell ref="A17:A19"/>
    <mergeCell ref="A15:A16"/>
    <mergeCell ref="A13:A14"/>
    <mergeCell ref="D8:G8"/>
    <mergeCell ref="D9:G9"/>
    <mergeCell ref="D10:G10"/>
    <mergeCell ref="D11:G11"/>
    <mergeCell ref="B2:B3"/>
    <mergeCell ref="E2:E3"/>
    <mergeCell ref="F2:F3"/>
    <mergeCell ref="G2:G3"/>
    <mergeCell ref="D74:G74"/>
    <mergeCell ref="D70:G70"/>
    <mergeCell ref="D71:G71"/>
    <mergeCell ref="D66:H66"/>
    <mergeCell ref="D67:H67"/>
    <mergeCell ref="D69:G69"/>
    <mergeCell ref="D72:G72"/>
    <mergeCell ref="D64:H64"/>
    <mergeCell ref="A23:A24"/>
    <mergeCell ref="A25:A27"/>
    <mergeCell ref="A43:A46"/>
    <mergeCell ref="D73:G73"/>
    <mergeCell ref="A50:A56"/>
    <mergeCell ref="D65:H65"/>
    <mergeCell ref="D62:H62"/>
    <mergeCell ref="D63:H63"/>
    <mergeCell ref="E47:G47"/>
    <mergeCell ref="E57:G57"/>
    <mergeCell ref="E60:G60"/>
    <mergeCell ref="A28:A42"/>
  </mergeCells>
  <conditionalFormatting sqref="B1:B2">
    <cfRule type="expression" priority="22" dxfId="2" stopIfTrue="1">
      <formula>$K1="Z"</formula>
    </cfRule>
    <cfRule type="expression" priority="23" dxfId="1" stopIfTrue="1">
      <formula>$K1="T"</formula>
    </cfRule>
    <cfRule type="expression" priority="24" dxfId="0" stopIfTrue="1">
      <formula>$K1="Y"</formula>
    </cfRule>
  </conditionalFormatting>
  <conditionalFormatting sqref="B2">
    <cfRule type="expression" priority="19" dxfId="2" stopIfTrue="1">
      <formula>$K2="Z"</formula>
    </cfRule>
    <cfRule type="expression" priority="20" dxfId="1" stopIfTrue="1">
      <formula>$K2="T"</formula>
    </cfRule>
    <cfRule type="expression" priority="21" dxfId="0" stopIfTrue="1">
      <formula>$K2="Y"</formula>
    </cfRule>
  </conditionalFormatting>
  <conditionalFormatting sqref="C8:C10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 topLeftCell="A1">
      <selection activeCell="B12" sqref="B12:J24"/>
    </sheetView>
  </sheetViews>
  <sheetFormatPr defaultColWidth="9.140625" defaultRowHeight="15"/>
  <cols>
    <col min="1" max="1" width="4.00390625" style="63" customWidth="1"/>
    <col min="2" max="2" width="69.7109375" style="63" customWidth="1"/>
    <col min="3" max="3" width="4.140625" style="63" customWidth="1"/>
    <col min="4" max="4" width="9.8515625" style="63" customWidth="1"/>
    <col min="5" max="6" width="7.28125" style="63" customWidth="1"/>
    <col min="7" max="7" width="6.7109375" style="63" customWidth="1"/>
    <col min="8" max="8" width="10.7109375" style="63" customWidth="1"/>
    <col min="9" max="9" width="9.00390625" style="63" customWidth="1"/>
    <col min="10" max="10" width="10.7109375" style="63" customWidth="1"/>
    <col min="11" max="12" width="9.140625" style="63" hidden="1" customWidth="1"/>
    <col min="13" max="13" width="16.421875" style="63" hidden="1" customWidth="1"/>
    <col min="14" max="15" width="9.140625" style="63" hidden="1" customWidth="1"/>
    <col min="16" max="16" width="37.57421875" style="63" hidden="1" customWidth="1"/>
    <col min="17" max="16384" width="9.140625" style="63" customWidth="1"/>
  </cols>
  <sheetData>
    <row r="1" spans="1:10" ht="15" customHeight="1">
      <c r="A1" s="32" t="s">
        <v>141</v>
      </c>
      <c r="B1" s="32"/>
      <c r="C1" s="1"/>
      <c r="D1" s="1"/>
      <c r="E1" s="2"/>
      <c r="F1" s="2"/>
      <c r="G1" s="2"/>
      <c r="H1" s="32" t="s">
        <v>51</v>
      </c>
      <c r="I1" s="32"/>
      <c r="J1" s="32"/>
    </row>
    <row r="2" spans="1:10" ht="12.95" customHeight="1">
      <c r="A2" s="3" t="s">
        <v>0</v>
      </c>
      <c r="B2" s="131" t="s">
        <v>1</v>
      </c>
      <c r="C2" s="3"/>
      <c r="D2" s="3" t="s">
        <v>42</v>
      </c>
      <c r="E2" s="131" t="s">
        <v>2</v>
      </c>
      <c r="F2" s="131" t="s">
        <v>3</v>
      </c>
      <c r="G2" s="131" t="s">
        <v>4</v>
      </c>
      <c r="H2" s="3" t="s">
        <v>5</v>
      </c>
      <c r="I2" s="3" t="s">
        <v>6</v>
      </c>
      <c r="J2" s="3" t="s">
        <v>7</v>
      </c>
    </row>
    <row r="3" spans="1:10" ht="12.95" customHeight="1">
      <c r="A3" s="4" t="s">
        <v>8</v>
      </c>
      <c r="B3" s="132"/>
      <c r="C3" s="4"/>
      <c r="D3" s="4" t="s">
        <v>43</v>
      </c>
      <c r="E3" s="132"/>
      <c r="F3" s="132"/>
      <c r="G3" s="132"/>
      <c r="H3" s="4" t="s">
        <v>9</v>
      </c>
      <c r="I3" s="4" t="s">
        <v>52</v>
      </c>
      <c r="J3" s="4" t="s">
        <v>9</v>
      </c>
    </row>
    <row r="4" spans="1:10" ht="12.95" customHeight="1">
      <c r="A4" s="5" t="s">
        <v>10</v>
      </c>
      <c r="B4" s="6"/>
      <c r="C4" s="7"/>
      <c r="D4" s="7"/>
      <c r="E4" s="7"/>
      <c r="F4" s="7"/>
      <c r="G4" s="7"/>
      <c r="H4" s="7"/>
      <c r="I4" s="8"/>
      <c r="J4" s="67"/>
    </row>
    <row r="5" spans="1:10" ht="12.95" customHeight="1">
      <c r="A5" s="133" t="s">
        <v>11</v>
      </c>
      <c r="B5" s="107" t="s">
        <v>144</v>
      </c>
      <c r="C5" s="70" t="s">
        <v>35</v>
      </c>
      <c r="D5" s="73" t="s">
        <v>129</v>
      </c>
      <c r="E5" s="71"/>
      <c r="F5" s="71">
        <v>4111</v>
      </c>
      <c r="G5" s="73" t="s">
        <v>126</v>
      </c>
      <c r="H5" s="108">
        <v>0</v>
      </c>
      <c r="I5" s="109">
        <v>436</v>
      </c>
      <c r="J5" s="79">
        <f>H5+I5</f>
        <v>436</v>
      </c>
    </row>
    <row r="6" spans="1:10" ht="12.95" customHeight="1">
      <c r="A6" s="135"/>
      <c r="B6" s="107" t="s">
        <v>128</v>
      </c>
      <c r="C6" s="70" t="s">
        <v>35</v>
      </c>
      <c r="D6" s="73"/>
      <c r="E6" s="71">
        <v>6409</v>
      </c>
      <c r="F6" s="71">
        <v>2324</v>
      </c>
      <c r="G6" s="73"/>
      <c r="H6" s="108">
        <v>0</v>
      </c>
      <c r="I6" s="109">
        <v>5.5</v>
      </c>
      <c r="J6" s="79">
        <f>H6+I6</f>
        <v>5.5</v>
      </c>
    </row>
    <row r="7" spans="1:10" ht="12.95" customHeight="1">
      <c r="A7" s="9"/>
      <c r="B7" s="10"/>
      <c r="C7" s="11"/>
      <c r="D7" s="128" t="s">
        <v>14</v>
      </c>
      <c r="E7" s="128"/>
      <c r="F7" s="128"/>
      <c r="G7" s="128"/>
      <c r="H7" s="61">
        <f>H5+H6</f>
        <v>0</v>
      </c>
      <c r="I7" s="61">
        <f aca="true" t="shared" si="0" ref="I7:J7">I5+I6</f>
        <v>441.5</v>
      </c>
      <c r="J7" s="61">
        <f t="shared" si="0"/>
        <v>441.5</v>
      </c>
    </row>
    <row r="8" spans="1:10" ht="12.95" customHeight="1">
      <c r="A8" s="9"/>
      <c r="B8" s="12" t="s">
        <v>33</v>
      </c>
      <c r="C8" s="11"/>
      <c r="D8" s="129" t="s">
        <v>15</v>
      </c>
      <c r="E8" s="129"/>
      <c r="F8" s="129"/>
      <c r="G8" s="129"/>
      <c r="H8" s="61">
        <v>0</v>
      </c>
      <c r="I8" s="61">
        <v>0</v>
      </c>
      <c r="J8" s="61">
        <v>0</v>
      </c>
    </row>
    <row r="9" spans="1:10" ht="12.95" customHeight="1">
      <c r="A9" s="9"/>
      <c r="B9" s="13"/>
      <c r="C9" s="11"/>
      <c r="D9" s="130" t="s">
        <v>16</v>
      </c>
      <c r="E9" s="130"/>
      <c r="F9" s="130"/>
      <c r="G9" s="130"/>
      <c r="H9" s="61">
        <v>0</v>
      </c>
      <c r="I9" s="61">
        <v>0</v>
      </c>
      <c r="J9" s="61">
        <v>0</v>
      </c>
    </row>
    <row r="10" spans="1:10" ht="12.95" customHeight="1">
      <c r="A10" s="14"/>
      <c r="B10" s="15"/>
      <c r="C10" s="16"/>
      <c r="D10" s="130" t="s">
        <v>17</v>
      </c>
      <c r="E10" s="130"/>
      <c r="F10" s="130"/>
      <c r="G10" s="130"/>
      <c r="H10" s="62">
        <f>H7-H8-H9</f>
        <v>0</v>
      </c>
      <c r="I10" s="62">
        <f aca="true" t="shared" si="1" ref="I10:J10">I7-I8-I9</f>
        <v>441.5</v>
      </c>
      <c r="J10" s="62">
        <f t="shared" si="1"/>
        <v>441.5</v>
      </c>
    </row>
    <row r="11" spans="1:10" ht="12.95" customHeight="1">
      <c r="A11" s="17" t="s">
        <v>18</v>
      </c>
      <c r="B11" s="18"/>
      <c r="C11" s="19"/>
      <c r="D11" s="19"/>
      <c r="E11" s="20"/>
      <c r="F11" s="18"/>
      <c r="G11" s="18"/>
      <c r="H11" s="21"/>
      <c r="I11" s="21"/>
      <c r="J11" s="22"/>
    </row>
    <row r="12" spans="1:10" ht="12.95" customHeight="1">
      <c r="A12" s="133" t="s">
        <v>11</v>
      </c>
      <c r="B12" s="106" t="s">
        <v>130</v>
      </c>
      <c r="C12" s="70" t="s">
        <v>35</v>
      </c>
      <c r="D12" s="71">
        <v>98187</v>
      </c>
      <c r="E12" s="71">
        <v>6115</v>
      </c>
      <c r="F12" s="71">
        <v>5011</v>
      </c>
      <c r="G12" s="73" t="s">
        <v>126</v>
      </c>
      <c r="H12" s="82">
        <v>0</v>
      </c>
      <c r="I12" s="83">
        <v>33</v>
      </c>
      <c r="J12" s="79">
        <f>H12+I12</f>
        <v>33</v>
      </c>
    </row>
    <row r="13" spans="1:10" ht="12.95" customHeight="1">
      <c r="A13" s="134"/>
      <c r="B13" s="106" t="s">
        <v>131</v>
      </c>
      <c r="C13" s="70" t="s">
        <v>35</v>
      </c>
      <c r="D13" s="71">
        <v>98187</v>
      </c>
      <c r="E13" s="71">
        <v>6115</v>
      </c>
      <c r="F13" s="71">
        <v>5019</v>
      </c>
      <c r="G13" s="73" t="s">
        <v>126</v>
      </c>
      <c r="H13" s="82">
        <v>0</v>
      </c>
      <c r="I13" s="83">
        <v>5</v>
      </c>
      <c r="J13" s="79">
        <f aca="true" t="shared" si="2" ref="J13:J24">H13+I13</f>
        <v>5</v>
      </c>
    </row>
    <row r="14" spans="1:10" ht="12.95" customHeight="1">
      <c r="A14" s="134"/>
      <c r="B14" s="106" t="s">
        <v>132</v>
      </c>
      <c r="C14" s="70" t="s">
        <v>35</v>
      </c>
      <c r="D14" s="71">
        <v>98187</v>
      </c>
      <c r="E14" s="71">
        <v>6115</v>
      </c>
      <c r="F14" s="71">
        <v>5021</v>
      </c>
      <c r="G14" s="73" t="s">
        <v>126</v>
      </c>
      <c r="H14" s="82">
        <v>0</v>
      </c>
      <c r="I14" s="83">
        <v>306</v>
      </c>
      <c r="J14" s="79">
        <f t="shared" si="2"/>
        <v>306</v>
      </c>
    </row>
    <row r="15" spans="1:10" ht="12.95" customHeight="1">
      <c r="A15" s="134"/>
      <c r="B15" s="106" t="s">
        <v>133</v>
      </c>
      <c r="C15" s="70" t="s">
        <v>35</v>
      </c>
      <c r="D15" s="71">
        <v>98187</v>
      </c>
      <c r="E15" s="71">
        <v>6115</v>
      </c>
      <c r="F15" s="71">
        <v>5031</v>
      </c>
      <c r="G15" s="73" t="s">
        <v>126</v>
      </c>
      <c r="H15" s="82">
        <v>0</v>
      </c>
      <c r="I15" s="83">
        <v>10</v>
      </c>
      <c r="J15" s="79">
        <f t="shared" si="2"/>
        <v>10</v>
      </c>
    </row>
    <row r="16" spans="1:13" ht="12.95" customHeight="1">
      <c r="A16" s="134"/>
      <c r="B16" s="106" t="s">
        <v>134</v>
      </c>
      <c r="C16" s="70" t="s">
        <v>35</v>
      </c>
      <c r="D16" s="71">
        <v>98187</v>
      </c>
      <c r="E16" s="71">
        <v>6115</v>
      </c>
      <c r="F16" s="71">
        <v>5032</v>
      </c>
      <c r="G16" s="73" t="s">
        <v>126</v>
      </c>
      <c r="H16" s="82">
        <v>0</v>
      </c>
      <c r="I16" s="83">
        <v>3</v>
      </c>
      <c r="J16" s="79">
        <f t="shared" si="2"/>
        <v>3</v>
      </c>
      <c r="K16" s="88"/>
      <c r="L16" s="89"/>
      <c r="M16" s="89"/>
    </row>
    <row r="17" spans="1:13" ht="12.95" customHeight="1">
      <c r="A17" s="134"/>
      <c r="B17" s="106" t="s">
        <v>135</v>
      </c>
      <c r="C17" s="70" t="s">
        <v>35</v>
      </c>
      <c r="D17" s="71">
        <v>98187</v>
      </c>
      <c r="E17" s="71">
        <v>6115</v>
      </c>
      <c r="F17" s="71">
        <v>5039</v>
      </c>
      <c r="G17" s="73" t="s">
        <v>126</v>
      </c>
      <c r="H17" s="82">
        <v>0</v>
      </c>
      <c r="I17" s="83">
        <v>1</v>
      </c>
      <c r="J17" s="79">
        <f t="shared" si="2"/>
        <v>1</v>
      </c>
      <c r="K17" s="88"/>
      <c r="L17" s="89"/>
      <c r="M17" s="89"/>
    </row>
    <row r="18" spans="1:13" ht="12.95" customHeight="1">
      <c r="A18" s="134"/>
      <c r="B18" s="106" t="s">
        <v>136</v>
      </c>
      <c r="C18" s="70" t="s">
        <v>35</v>
      </c>
      <c r="D18" s="71">
        <v>98187</v>
      </c>
      <c r="E18" s="71">
        <v>6115</v>
      </c>
      <c r="F18" s="71">
        <v>5139</v>
      </c>
      <c r="G18" s="73" t="s">
        <v>126</v>
      </c>
      <c r="H18" s="82">
        <v>0</v>
      </c>
      <c r="I18" s="83">
        <v>17</v>
      </c>
      <c r="J18" s="79">
        <f t="shared" si="2"/>
        <v>17</v>
      </c>
      <c r="K18" s="88"/>
      <c r="L18" s="89"/>
      <c r="M18" s="89"/>
    </row>
    <row r="19" spans="1:13" ht="12.95" customHeight="1">
      <c r="A19" s="134"/>
      <c r="B19" s="92" t="s">
        <v>137</v>
      </c>
      <c r="C19" s="70" t="s">
        <v>35</v>
      </c>
      <c r="D19" s="71">
        <v>98187</v>
      </c>
      <c r="E19" s="71">
        <v>6115</v>
      </c>
      <c r="F19" s="71">
        <v>5161</v>
      </c>
      <c r="G19" s="73" t="s">
        <v>126</v>
      </c>
      <c r="H19" s="82">
        <v>0</v>
      </c>
      <c r="I19" s="83">
        <v>0.5</v>
      </c>
      <c r="J19" s="79">
        <f t="shared" si="2"/>
        <v>0.5</v>
      </c>
      <c r="K19" s="86"/>
      <c r="L19" s="87"/>
      <c r="M19" s="87"/>
    </row>
    <row r="20" spans="1:13" ht="12.95" customHeight="1">
      <c r="A20" s="134"/>
      <c r="B20" s="92" t="s">
        <v>138</v>
      </c>
      <c r="C20" s="70" t="s">
        <v>35</v>
      </c>
      <c r="D20" s="71">
        <v>98187</v>
      </c>
      <c r="E20" s="71">
        <v>6115</v>
      </c>
      <c r="F20" s="71">
        <v>5164</v>
      </c>
      <c r="G20" s="73" t="s">
        <v>126</v>
      </c>
      <c r="H20" s="82">
        <v>0</v>
      </c>
      <c r="I20" s="83">
        <v>8</v>
      </c>
      <c r="J20" s="79">
        <f t="shared" si="2"/>
        <v>8</v>
      </c>
      <c r="K20" s="86"/>
      <c r="L20" s="87"/>
      <c r="M20" s="87"/>
    </row>
    <row r="21" spans="1:13" ht="12.95" customHeight="1">
      <c r="A21" s="134"/>
      <c r="B21" s="92" t="s">
        <v>139</v>
      </c>
      <c r="C21" s="70" t="s">
        <v>35</v>
      </c>
      <c r="D21" s="71">
        <v>98187</v>
      </c>
      <c r="E21" s="71">
        <v>6115</v>
      </c>
      <c r="F21" s="71">
        <v>5169</v>
      </c>
      <c r="G21" s="73" t="s">
        <v>126</v>
      </c>
      <c r="H21" s="82">
        <v>0</v>
      </c>
      <c r="I21" s="83">
        <v>47.5</v>
      </c>
      <c r="J21" s="79">
        <f t="shared" si="2"/>
        <v>47.5</v>
      </c>
      <c r="K21" s="86"/>
      <c r="L21" s="87"/>
      <c r="M21" s="87"/>
    </row>
    <row r="22" spans="1:13" ht="12.95" customHeight="1">
      <c r="A22" s="134"/>
      <c r="B22" s="92" t="s">
        <v>140</v>
      </c>
      <c r="C22" s="70" t="s">
        <v>35</v>
      </c>
      <c r="D22" s="71">
        <v>98187</v>
      </c>
      <c r="E22" s="71">
        <v>6115</v>
      </c>
      <c r="F22" s="71">
        <v>5137</v>
      </c>
      <c r="G22" s="73" t="s">
        <v>126</v>
      </c>
      <c r="H22" s="82">
        <v>0</v>
      </c>
      <c r="I22" s="83">
        <v>5</v>
      </c>
      <c r="J22" s="79">
        <f t="shared" si="2"/>
        <v>5</v>
      </c>
      <c r="K22" s="86"/>
      <c r="L22" s="87"/>
      <c r="M22" s="87"/>
    </row>
    <row r="23" spans="1:13" ht="12.95" customHeight="1">
      <c r="A23" s="134"/>
      <c r="B23" s="92" t="s">
        <v>142</v>
      </c>
      <c r="C23" s="70" t="s">
        <v>35</v>
      </c>
      <c r="D23" s="71"/>
      <c r="E23" s="71">
        <v>6115</v>
      </c>
      <c r="F23" s="71">
        <v>5169</v>
      </c>
      <c r="G23" s="73" t="s">
        <v>126</v>
      </c>
      <c r="H23" s="82">
        <v>0</v>
      </c>
      <c r="I23" s="83">
        <v>0.5</v>
      </c>
      <c r="J23" s="79">
        <f t="shared" si="2"/>
        <v>0.5</v>
      </c>
      <c r="K23" s="86"/>
      <c r="L23" s="87"/>
      <c r="M23" s="87"/>
    </row>
    <row r="24" spans="1:13" ht="12.95" customHeight="1">
      <c r="A24" s="135"/>
      <c r="B24" s="107" t="s">
        <v>143</v>
      </c>
      <c r="C24" s="70" t="s">
        <v>35</v>
      </c>
      <c r="D24" s="112"/>
      <c r="E24" s="113" t="s">
        <v>127</v>
      </c>
      <c r="F24" s="114">
        <v>5175</v>
      </c>
      <c r="G24" s="113" t="s">
        <v>126</v>
      </c>
      <c r="H24" s="82">
        <v>0</v>
      </c>
      <c r="I24" s="83">
        <v>5</v>
      </c>
      <c r="J24" s="79">
        <f t="shared" si="2"/>
        <v>5</v>
      </c>
      <c r="K24" s="84"/>
      <c r="L24" s="84"/>
      <c r="M24" s="84"/>
    </row>
    <row r="25" spans="1:10" ht="12.95" customHeight="1">
      <c r="A25" s="14"/>
      <c r="B25" s="18"/>
      <c r="C25" s="19"/>
      <c r="D25" s="19"/>
      <c r="E25" s="120" t="s">
        <v>19</v>
      </c>
      <c r="F25" s="121"/>
      <c r="G25" s="122"/>
      <c r="H25" s="23">
        <f>SUM(H12:H24)</f>
        <v>0</v>
      </c>
      <c r="I25" s="23">
        <f>SUM(I12:I24)</f>
        <v>441.5</v>
      </c>
      <c r="J25" s="23">
        <f>SUM(J12:J24)</f>
        <v>441.5</v>
      </c>
    </row>
    <row r="26" spans="1:10" ht="12.95" customHeight="1">
      <c r="A26" s="33" t="s">
        <v>20</v>
      </c>
      <c r="B26" s="18"/>
      <c r="C26" s="19"/>
      <c r="D26" s="19"/>
      <c r="E26" s="20"/>
      <c r="F26" s="18"/>
      <c r="G26" s="18"/>
      <c r="H26" s="21"/>
      <c r="I26" s="21"/>
      <c r="J26" s="24"/>
    </row>
    <row r="27" spans="1:10" ht="12.95" customHeight="1">
      <c r="A27" s="105" t="s">
        <v>11</v>
      </c>
      <c r="B27" s="103"/>
      <c r="C27" s="65"/>
      <c r="D27" s="68"/>
      <c r="E27" s="67"/>
      <c r="F27" s="67"/>
      <c r="G27" s="68"/>
      <c r="H27" s="69">
        <v>0</v>
      </c>
      <c r="I27" s="66">
        <v>0</v>
      </c>
      <c r="J27" s="39">
        <f>H27+I27</f>
        <v>0</v>
      </c>
    </row>
    <row r="28" spans="1:10" ht="12.95" customHeight="1">
      <c r="A28" s="77"/>
      <c r="B28" s="74"/>
      <c r="C28" s="76"/>
      <c r="D28" s="75"/>
      <c r="E28" s="123" t="s">
        <v>21</v>
      </c>
      <c r="F28" s="123"/>
      <c r="G28" s="123"/>
      <c r="H28" s="42">
        <f>SUM(H27:H27)</f>
        <v>0</v>
      </c>
      <c r="I28" s="42">
        <f>SUM(I27:I27)</f>
        <v>0</v>
      </c>
      <c r="J28" s="42">
        <f>SUM(J27:J27)</f>
        <v>0</v>
      </c>
    </row>
    <row r="29" spans="1:10" ht="12.95" customHeight="1">
      <c r="A29" s="43" t="s">
        <v>31</v>
      </c>
      <c r="B29" s="44"/>
      <c r="C29" s="45"/>
      <c r="D29" s="45"/>
      <c r="E29" s="46"/>
      <c r="F29" s="46"/>
      <c r="G29" s="46"/>
      <c r="H29" s="47"/>
      <c r="I29" s="48"/>
      <c r="J29" s="49"/>
    </row>
    <row r="30" spans="1:10" ht="12.95" customHeight="1">
      <c r="A30" s="105"/>
      <c r="B30" s="41"/>
      <c r="C30" s="38"/>
      <c r="D30" s="105"/>
      <c r="E30" s="50"/>
      <c r="F30" s="34"/>
      <c r="G30" s="34"/>
      <c r="H30" s="37"/>
      <c r="I30" s="40"/>
      <c r="J30" s="37"/>
    </row>
    <row r="31" spans="1:10" ht="12.95" customHeight="1">
      <c r="A31" s="16"/>
      <c r="B31" s="15"/>
      <c r="C31" s="16"/>
      <c r="D31" s="16"/>
      <c r="E31" s="124" t="s">
        <v>32</v>
      </c>
      <c r="F31" s="125"/>
      <c r="G31" s="126"/>
      <c r="H31" s="51">
        <f>SUM(H30:H30)</f>
        <v>0</v>
      </c>
      <c r="I31" s="51">
        <f>SUM(I30:I30)</f>
        <v>0</v>
      </c>
      <c r="J31" s="51">
        <f>SUM(J30:J30)</f>
        <v>0</v>
      </c>
    </row>
    <row r="32" spans="1:10" ht="12.95" customHeight="1">
      <c r="A32" s="16"/>
      <c r="B32" s="15"/>
      <c r="C32" s="16"/>
      <c r="D32" s="16"/>
      <c r="E32" s="25"/>
      <c r="F32" s="25"/>
      <c r="G32" s="26"/>
      <c r="H32" s="31"/>
      <c r="I32" s="30"/>
      <c r="J32" s="31"/>
    </row>
    <row r="33" spans="1:10" ht="12.95" customHeight="1">
      <c r="A33" s="2"/>
      <c r="B33" s="27" t="s">
        <v>30</v>
      </c>
      <c r="C33" s="19"/>
      <c r="D33" s="117" t="s">
        <v>14</v>
      </c>
      <c r="E33" s="117"/>
      <c r="F33" s="117"/>
      <c r="G33" s="117"/>
      <c r="H33" s="117"/>
      <c r="I33" s="36">
        <f>I7</f>
        <v>441.5</v>
      </c>
      <c r="J33" s="52"/>
    </row>
    <row r="34" spans="1:10" ht="12.95" customHeight="1">
      <c r="A34" s="2"/>
      <c r="B34" s="18"/>
      <c r="C34" s="19"/>
      <c r="D34" s="117" t="s">
        <v>22</v>
      </c>
      <c r="E34" s="117"/>
      <c r="F34" s="117"/>
      <c r="G34" s="117"/>
      <c r="H34" s="117"/>
      <c r="I34" s="36">
        <f>I25+I8</f>
        <v>441.5</v>
      </c>
      <c r="J34" s="53"/>
    </row>
    <row r="35" spans="1:10" ht="12.95" customHeight="1">
      <c r="A35" s="2"/>
      <c r="B35" s="18"/>
      <c r="C35" s="19"/>
      <c r="D35" s="117" t="s">
        <v>23</v>
      </c>
      <c r="E35" s="117"/>
      <c r="F35" s="117"/>
      <c r="G35" s="117"/>
      <c r="H35" s="117"/>
      <c r="I35" s="36">
        <f>I28+I9</f>
        <v>0</v>
      </c>
      <c r="J35" s="54"/>
    </row>
    <row r="36" spans="1:10" ht="12.95" customHeight="1">
      <c r="A36" s="2"/>
      <c r="B36" s="18"/>
      <c r="C36" s="19"/>
      <c r="D36" s="117" t="s">
        <v>24</v>
      </c>
      <c r="E36" s="117"/>
      <c r="F36" s="117"/>
      <c r="G36" s="117"/>
      <c r="H36" s="117"/>
      <c r="I36" s="36">
        <f>I34+I35</f>
        <v>441.5</v>
      </c>
      <c r="J36" s="54"/>
    </row>
    <row r="37" spans="1:10" ht="12.95" customHeight="1">
      <c r="A37" s="2"/>
      <c r="B37" s="18"/>
      <c r="C37" s="19"/>
      <c r="D37" s="127" t="s">
        <v>25</v>
      </c>
      <c r="E37" s="127"/>
      <c r="F37" s="127"/>
      <c r="G37" s="127"/>
      <c r="H37" s="127"/>
      <c r="I37" s="36">
        <f>I33-I36</f>
        <v>0</v>
      </c>
      <c r="J37" s="54"/>
    </row>
    <row r="38" spans="1:10" ht="12.95" customHeight="1">
      <c r="A38" s="2"/>
      <c r="B38" s="18"/>
      <c r="C38" s="19"/>
      <c r="D38" s="127" t="s">
        <v>26</v>
      </c>
      <c r="E38" s="127"/>
      <c r="F38" s="127"/>
      <c r="G38" s="127"/>
      <c r="H38" s="127"/>
      <c r="I38" s="36">
        <f>I31</f>
        <v>0</v>
      </c>
      <c r="J38" s="54"/>
    </row>
    <row r="39" spans="1:10" ht="12.95" customHeight="1">
      <c r="A39" s="2"/>
      <c r="B39" s="2"/>
      <c r="C39" s="28"/>
      <c r="D39" s="28"/>
      <c r="E39" s="55"/>
      <c r="F39" s="56"/>
      <c r="G39" s="57"/>
      <c r="H39" s="58">
        <v>44804</v>
      </c>
      <c r="I39" s="56"/>
      <c r="J39" s="59">
        <v>44804</v>
      </c>
    </row>
    <row r="40" spans="1:10" ht="12.95" customHeight="1">
      <c r="A40" s="2"/>
      <c r="B40" s="27" t="s">
        <v>34</v>
      </c>
      <c r="C40" s="19"/>
      <c r="D40" s="127" t="s">
        <v>27</v>
      </c>
      <c r="E40" s="127"/>
      <c r="F40" s="127"/>
      <c r="G40" s="127"/>
      <c r="H40" s="36">
        <v>529886.61</v>
      </c>
      <c r="I40" s="36">
        <f>I33</f>
        <v>441.5</v>
      </c>
      <c r="J40" s="36">
        <f>H40+I40</f>
        <v>530328.11</v>
      </c>
    </row>
    <row r="41" spans="1:10" ht="12.95" customHeight="1">
      <c r="A41" s="2"/>
      <c r="B41" s="18"/>
      <c r="C41" s="19"/>
      <c r="D41" s="117" t="s">
        <v>22</v>
      </c>
      <c r="E41" s="117"/>
      <c r="F41" s="117"/>
      <c r="G41" s="117"/>
      <c r="H41" s="35">
        <v>432238.06</v>
      </c>
      <c r="I41" s="36">
        <f>I25+I8</f>
        <v>441.5</v>
      </c>
      <c r="J41" s="35">
        <f>H41+I41</f>
        <v>432679.56</v>
      </c>
    </row>
    <row r="42" spans="1:10" ht="12.95" customHeight="1">
      <c r="A42" s="2"/>
      <c r="B42" s="18"/>
      <c r="C42" s="19"/>
      <c r="D42" s="117" t="s">
        <v>23</v>
      </c>
      <c r="E42" s="117"/>
      <c r="F42" s="117"/>
      <c r="G42" s="117"/>
      <c r="H42" s="35">
        <v>110298</v>
      </c>
      <c r="I42" s="36">
        <f>I28+I9</f>
        <v>0</v>
      </c>
      <c r="J42" s="35">
        <f>H42+I42</f>
        <v>110298</v>
      </c>
    </row>
    <row r="43" spans="1:10" ht="12.95" customHeight="1">
      <c r="A43" s="2"/>
      <c r="C43" s="28"/>
      <c r="D43" s="127" t="s">
        <v>28</v>
      </c>
      <c r="E43" s="127"/>
      <c r="F43" s="127"/>
      <c r="G43" s="127"/>
      <c r="H43" s="36">
        <f>SUM(H41:H42)</f>
        <v>542536.06</v>
      </c>
      <c r="I43" s="36">
        <f>SUM(I41:I42)</f>
        <v>441.5</v>
      </c>
      <c r="J43" s="36">
        <f>SUM(J41:J42)</f>
        <v>542977.56</v>
      </c>
    </row>
    <row r="44" spans="1:10" ht="12.95" customHeight="1">
      <c r="A44" s="2"/>
      <c r="B44" s="2"/>
      <c r="C44" s="28"/>
      <c r="D44" s="117" t="s">
        <v>17</v>
      </c>
      <c r="E44" s="117"/>
      <c r="F44" s="117"/>
      <c r="G44" s="117"/>
      <c r="H44" s="35">
        <f>H40-H43</f>
        <v>-12649.45000000007</v>
      </c>
      <c r="I44" s="36">
        <f>I40-I43</f>
        <v>0</v>
      </c>
      <c r="J44" s="35">
        <f>J40-J43</f>
        <v>-12649.45000000007</v>
      </c>
    </row>
    <row r="45" spans="1:10" ht="12.95" customHeight="1">
      <c r="A45" s="2"/>
      <c r="B45" s="29" t="s">
        <v>44</v>
      </c>
      <c r="C45" s="28"/>
      <c r="D45" s="127" t="s">
        <v>29</v>
      </c>
      <c r="E45" s="127"/>
      <c r="F45" s="127"/>
      <c r="G45" s="127"/>
      <c r="H45" s="60">
        <v>0</v>
      </c>
      <c r="I45" s="36">
        <f>I38</f>
        <v>0</v>
      </c>
      <c r="J45" s="36">
        <f>H45+I45</f>
        <v>0</v>
      </c>
    </row>
    <row r="46" spans="5:10" ht="12.95" customHeight="1">
      <c r="E46" s="64"/>
      <c r="F46" s="64"/>
      <c r="G46" s="64"/>
      <c r="H46" s="64"/>
      <c r="I46" s="64"/>
      <c r="J46" s="64"/>
    </row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</sheetData>
  <mergeCells count="25">
    <mergeCell ref="D44:G44"/>
    <mergeCell ref="D45:G45"/>
    <mergeCell ref="A12:A24"/>
    <mergeCell ref="A5:A6"/>
    <mergeCell ref="D36:H36"/>
    <mergeCell ref="D37:H37"/>
    <mergeCell ref="D38:H38"/>
    <mergeCell ref="D40:G40"/>
    <mergeCell ref="D41:G41"/>
    <mergeCell ref="D42:G42"/>
    <mergeCell ref="E28:G28"/>
    <mergeCell ref="E31:G31"/>
    <mergeCell ref="D33:H33"/>
    <mergeCell ref="D34:H34"/>
    <mergeCell ref="D35:H35"/>
    <mergeCell ref="E25:G25"/>
    <mergeCell ref="D8:G8"/>
    <mergeCell ref="D9:G9"/>
    <mergeCell ref="D10:G10"/>
    <mergeCell ref="D43:G43"/>
    <mergeCell ref="B2:B3"/>
    <mergeCell ref="E2:E3"/>
    <mergeCell ref="F2:F3"/>
    <mergeCell ref="G2:G3"/>
    <mergeCell ref="D7:G7"/>
  </mergeCells>
  <conditionalFormatting sqref="B1:B2">
    <cfRule type="expression" priority="7" dxfId="2" stopIfTrue="1">
      <formula>$K1="Z"</formula>
    </cfRule>
    <cfRule type="expression" priority="8" dxfId="1" stopIfTrue="1">
      <formula>$K1="T"</formula>
    </cfRule>
    <cfRule type="expression" priority="9" dxfId="0" stopIfTrue="1">
      <formula>$K1="Y"</formula>
    </cfRule>
  </conditionalFormatting>
  <conditionalFormatting sqref="B2">
    <cfRule type="expression" priority="4" dxfId="2" stopIfTrue="1">
      <formula>$K2="Z"</formula>
    </cfRule>
    <cfRule type="expression" priority="5" dxfId="1" stopIfTrue="1">
      <formula>$K2="T"</formula>
    </cfRule>
    <cfRule type="expression" priority="6" dxfId="0" stopIfTrue="1">
      <formula>$K2="Y"</formula>
    </cfRule>
  </conditionalFormatting>
  <conditionalFormatting sqref="C7:C9 B1: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workbookViewId="0" topLeftCell="A52">
      <selection activeCell="H62" sqref="H62"/>
    </sheetView>
  </sheetViews>
  <sheetFormatPr defaultColWidth="9.140625" defaultRowHeight="15"/>
  <cols>
    <col min="1" max="1" width="4.00390625" style="63" customWidth="1"/>
    <col min="2" max="2" width="73.7109375" style="63" customWidth="1"/>
    <col min="3" max="3" width="4.140625" style="63" customWidth="1"/>
    <col min="4" max="4" width="9.8515625" style="63" customWidth="1"/>
    <col min="5" max="6" width="7.28125" style="63" customWidth="1"/>
    <col min="7" max="7" width="6.7109375" style="63" customWidth="1"/>
    <col min="8" max="8" width="10.7109375" style="63" customWidth="1"/>
    <col min="9" max="9" width="9.00390625" style="63" customWidth="1"/>
    <col min="10" max="10" width="10.7109375" style="63" customWidth="1"/>
    <col min="11" max="12" width="9.140625" style="63" hidden="1" customWidth="1"/>
    <col min="13" max="13" width="16.421875" style="63" hidden="1" customWidth="1"/>
    <col min="14" max="15" width="9.140625" style="63" hidden="1" customWidth="1"/>
    <col min="16" max="16" width="37.57421875" style="63" hidden="1" customWidth="1"/>
    <col min="17" max="16384" width="9.140625" style="63" customWidth="1"/>
  </cols>
  <sheetData>
    <row r="1" spans="1:10" ht="15" customHeight="1">
      <c r="A1" s="32" t="s">
        <v>50</v>
      </c>
      <c r="B1" s="32"/>
      <c r="C1" s="1"/>
      <c r="D1" s="1"/>
      <c r="E1" s="2"/>
      <c r="F1" s="2"/>
      <c r="G1" s="2"/>
      <c r="H1" s="32" t="s">
        <v>146</v>
      </c>
      <c r="I1" s="32"/>
      <c r="J1" s="32"/>
    </row>
    <row r="2" spans="1:10" ht="12.95" customHeight="1">
      <c r="A2" s="3" t="s">
        <v>0</v>
      </c>
      <c r="B2" s="131" t="s">
        <v>1</v>
      </c>
      <c r="C2" s="3"/>
      <c r="D2" s="3" t="s">
        <v>42</v>
      </c>
      <c r="E2" s="131" t="s">
        <v>2</v>
      </c>
      <c r="F2" s="131" t="s">
        <v>3</v>
      </c>
      <c r="G2" s="131" t="s">
        <v>4</v>
      </c>
      <c r="H2" s="3" t="s">
        <v>5</v>
      </c>
      <c r="I2" s="3" t="s">
        <v>6</v>
      </c>
      <c r="J2" s="3" t="s">
        <v>7</v>
      </c>
    </row>
    <row r="3" spans="1:10" ht="12.95" customHeight="1">
      <c r="A3" s="4" t="s">
        <v>8</v>
      </c>
      <c r="B3" s="132"/>
      <c r="C3" s="4"/>
      <c r="D3" s="4" t="s">
        <v>43</v>
      </c>
      <c r="E3" s="132"/>
      <c r="F3" s="132"/>
      <c r="G3" s="132"/>
      <c r="H3" s="4" t="s">
        <v>9</v>
      </c>
      <c r="I3" s="4" t="s">
        <v>52</v>
      </c>
      <c r="J3" s="4" t="s">
        <v>9</v>
      </c>
    </row>
    <row r="4" spans="1:10" ht="12.95" customHeight="1">
      <c r="A4" s="5" t="s">
        <v>10</v>
      </c>
      <c r="B4" s="6"/>
      <c r="C4" s="7"/>
      <c r="D4" s="7"/>
      <c r="E4" s="7"/>
      <c r="F4" s="7"/>
      <c r="G4" s="7"/>
      <c r="H4" s="7"/>
      <c r="I4" s="8"/>
      <c r="J4" s="67"/>
    </row>
    <row r="5" spans="1:10" ht="12.95" customHeight="1">
      <c r="A5" s="133" t="s">
        <v>11</v>
      </c>
      <c r="B5" s="78" t="s">
        <v>103</v>
      </c>
      <c r="C5" s="65"/>
      <c r="D5" s="68" t="s">
        <v>49</v>
      </c>
      <c r="E5" s="67"/>
      <c r="F5" s="67">
        <v>4122</v>
      </c>
      <c r="G5" s="68" t="s">
        <v>48</v>
      </c>
      <c r="H5" s="37">
        <v>165.5</v>
      </c>
      <c r="I5" s="40">
        <v>112.5</v>
      </c>
      <c r="J5" s="39">
        <f>H5+I5</f>
        <v>278</v>
      </c>
    </row>
    <row r="6" spans="1:10" ht="12.95" customHeight="1">
      <c r="A6" s="134"/>
      <c r="B6" s="78" t="s">
        <v>104</v>
      </c>
      <c r="C6" s="65"/>
      <c r="D6" s="68" t="s">
        <v>49</v>
      </c>
      <c r="E6" s="67">
        <v>3421</v>
      </c>
      <c r="F6" s="67">
        <v>5336</v>
      </c>
      <c r="G6" s="68" t="s">
        <v>48</v>
      </c>
      <c r="H6" s="37">
        <v>165.5</v>
      </c>
      <c r="I6" s="40">
        <v>112.5</v>
      </c>
      <c r="J6" s="39">
        <f>H6+I6</f>
        <v>278</v>
      </c>
    </row>
    <row r="7" spans="1:10" ht="12.95" customHeight="1">
      <c r="A7" s="110" t="s">
        <v>12</v>
      </c>
      <c r="B7" s="78" t="s">
        <v>53</v>
      </c>
      <c r="C7" s="65"/>
      <c r="D7" s="68"/>
      <c r="E7" s="67">
        <v>3412</v>
      </c>
      <c r="F7" s="67">
        <v>2111</v>
      </c>
      <c r="G7" s="68" t="s">
        <v>54</v>
      </c>
      <c r="H7" s="37">
        <v>660</v>
      </c>
      <c r="I7" s="40">
        <v>350</v>
      </c>
      <c r="J7" s="39">
        <f>H7+I7</f>
        <v>1010</v>
      </c>
    </row>
    <row r="8" spans="1:10" ht="12.95" customHeight="1">
      <c r="A8" s="110" t="s">
        <v>13</v>
      </c>
      <c r="B8" s="107" t="s">
        <v>144</v>
      </c>
      <c r="C8" s="70" t="s">
        <v>35</v>
      </c>
      <c r="D8" s="73" t="s">
        <v>129</v>
      </c>
      <c r="E8" s="71"/>
      <c r="F8" s="71">
        <v>4111</v>
      </c>
      <c r="G8" s="73" t="s">
        <v>126</v>
      </c>
      <c r="H8" s="108">
        <v>0</v>
      </c>
      <c r="I8" s="109">
        <v>436</v>
      </c>
      <c r="J8" s="79">
        <f>H8+I8</f>
        <v>436</v>
      </c>
    </row>
    <row r="9" spans="1:10" ht="12.95" customHeight="1">
      <c r="A9" s="110" t="s">
        <v>36</v>
      </c>
      <c r="B9" s="107" t="s">
        <v>128</v>
      </c>
      <c r="C9" s="70" t="s">
        <v>35</v>
      </c>
      <c r="D9" s="73"/>
      <c r="E9" s="71">
        <v>6409</v>
      </c>
      <c r="F9" s="71">
        <v>2324</v>
      </c>
      <c r="G9" s="73"/>
      <c r="H9" s="108">
        <v>0</v>
      </c>
      <c r="I9" s="109">
        <v>5.5</v>
      </c>
      <c r="J9" s="79">
        <f>H9+I9</f>
        <v>5.5</v>
      </c>
    </row>
    <row r="10" spans="1:10" ht="12.95" customHeight="1">
      <c r="A10" s="9"/>
      <c r="B10" s="10"/>
      <c r="C10" s="11"/>
      <c r="D10" s="128" t="s">
        <v>14</v>
      </c>
      <c r="E10" s="128"/>
      <c r="F10" s="128"/>
      <c r="G10" s="128"/>
      <c r="H10" s="61">
        <f>H5+H7+H8+H9</f>
        <v>825.5</v>
      </c>
      <c r="I10" s="61">
        <f aca="true" t="shared" si="0" ref="I10:J10">I5+I7+I8+I9</f>
        <v>904</v>
      </c>
      <c r="J10" s="61">
        <f t="shared" si="0"/>
        <v>1729.5</v>
      </c>
    </row>
    <row r="11" spans="1:10" ht="12.95" customHeight="1">
      <c r="A11" s="9"/>
      <c r="B11" s="12" t="s">
        <v>33</v>
      </c>
      <c r="C11" s="11"/>
      <c r="D11" s="129" t="s">
        <v>15</v>
      </c>
      <c r="E11" s="129"/>
      <c r="F11" s="129"/>
      <c r="G11" s="129"/>
      <c r="H11" s="61">
        <f>H6</f>
        <v>165.5</v>
      </c>
      <c r="I11" s="61">
        <f>I6</f>
        <v>112.5</v>
      </c>
      <c r="J11" s="61">
        <f>J6</f>
        <v>278</v>
      </c>
    </row>
    <row r="12" spans="1:10" ht="12.95" customHeight="1">
      <c r="A12" s="9"/>
      <c r="B12" s="13"/>
      <c r="C12" s="11"/>
      <c r="D12" s="130" t="s">
        <v>16</v>
      </c>
      <c r="E12" s="130"/>
      <c r="F12" s="130"/>
      <c r="G12" s="130"/>
      <c r="H12" s="61">
        <v>0</v>
      </c>
      <c r="I12" s="61">
        <v>0</v>
      </c>
      <c r="J12" s="61">
        <v>0</v>
      </c>
    </row>
    <row r="13" spans="1:10" ht="12.95" customHeight="1">
      <c r="A13" s="14"/>
      <c r="B13" s="15"/>
      <c r="C13" s="16"/>
      <c r="D13" s="130" t="s">
        <v>17</v>
      </c>
      <c r="E13" s="130"/>
      <c r="F13" s="130"/>
      <c r="G13" s="130"/>
      <c r="H13" s="62">
        <f>H10-H11-H12</f>
        <v>660</v>
      </c>
      <c r="I13" s="62">
        <f aca="true" t="shared" si="1" ref="I13:J13">I10-I11-I12</f>
        <v>791.5</v>
      </c>
      <c r="J13" s="62">
        <f t="shared" si="1"/>
        <v>1451.5</v>
      </c>
    </row>
    <row r="14" spans="1:10" ht="12.95" customHeight="1">
      <c r="A14" s="17" t="s">
        <v>18</v>
      </c>
      <c r="B14" s="18"/>
      <c r="C14" s="19"/>
      <c r="D14" s="19"/>
      <c r="E14" s="20"/>
      <c r="F14" s="18"/>
      <c r="G14" s="18"/>
      <c r="H14" s="21"/>
      <c r="I14" s="21"/>
      <c r="J14" s="22"/>
    </row>
    <row r="15" spans="1:10" ht="12.95" customHeight="1">
      <c r="A15" s="133" t="s">
        <v>11</v>
      </c>
      <c r="B15" s="41" t="s">
        <v>147</v>
      </c>
      <c r="C15" s="65"/>
      <c r="D15" s="67"/>
      <c r="E15" s="67">
        <v>4343</v>
      </c>
      <c r="F15" s="67">
        <v>5222</v>
      </c>
      <c r="G15" s="68" t="s">
        <v>41</v>
      </c>
      <c r="H15" s="69">
        <v>96</v>
      </c>
      <c r="I15" s="66">
        <v>-20</v>
      </c>
      <c r="J15" s="39">
        <f>H15+I15</f>
        <v>76</v>
      </c>
    </row>
    <row r="16" spans="1:10" ht="12.95" customHeight="1">
      <c r="A16" s="134"/>
      <c r="B16" s="41" t="s">
        <v>46</v>
      </c>
      <c r="C16" s="65"/>
      <c r="D16" s="67"/>
      <c r="E16" s="67">
        <v>4374</v>
      </c>
      <c r="F16" s="67">
        <v>5223</v>
      </c>
      <c r="G16" s="68" t="s">
        <v>45</v>
      </c>
      <c r="H16" s="69">
        <v>152.1</v>
      </c>
      <c r="I16" s="66">
        <v>20</v>
      </c>
      <c r="J16" s="39">
        <f aca="true" t="shared" si="2" ref="J16:J44">H16+I16</f>
        <v>172.1</v>
      </c>
    </row>
    <row r="17" spans="1:10" ht="12.95" customHeight="1">
      <c r="A17" s="133" t="s">
        <v>12</v>
      </c>
      <c r="B17" s="41" t="s">
        <v>124</v>
      </c>
      <c r="C17" s="65"/>
      <c r="D17" s="68"/>
      <c r="E17" s="67">
        <v>3631</v>
      </c>
      <c r="F17" s="67">
        <v>5171</v>
      </c>
      <c r="G17" s="68" t="s">
        <v>39</v>
      </c>
      <c r="H17" s="69">
        <v>2862.29</v>
      </c>
      <c r="I17" s="66">
        <v>-351</v>
      </c>
      <c r="J17" s="39">
        <f t="shared" si="2"/>
        <v>2511.29</v>
      </c>
    </row>
    <row r="18" spans="1:10" ht="12.95" customHeight="1">
      <c r="A18" s="134"/>
      <c r="B18" s="41" t="s">
        <v>125</v>
      </c>
      <c r="C18" s="65"/>
      <c r="D18" s="68"/>
      <c r="E18" s="67">
        <v>3631</v>
      </c>
      <c r="F18" s="67">
        <v>5169</v>
      </c>
      <c r="G18" s="68" t="s">
        <v>39</v>
      </c>
      <c r="H18" s="69">
        <v>388.5</v>
      </c>
      <c r="I18" s="66">
        <v>50</v>
      </c>
      <c r="J18" s="39">
        <f t="shared" si="2"/>
        <v>438.5</v>
      </c>
    </row>
    <row r="19" spans="1:13" ht="12.95" customHeight="1">
      <c r="A19" s="118" t="s">
        <v>13</v>
      </c>
      <c r="B19" s="41" t="s">
        <v>105</v>
      </c>
      <c r="C19" s="65"/>
      <c r="D19" s="67"/>
      <c r="E19" s="67">
        <v>2223</v>
      </c>
      <c r="F19" s="67">
        <v>5169</v>
      </c>
      <c r="G19" s="34" t="s">
        <v>56</v>
      </c>
      <c r="H19" s="69">
        <v>17</v>
      </c>
      <c r="I19" s="66">
        <v>-9</v>
      </c>
      <c r="J19" s="39">
        <f t="shared" si="2"/>
        <v>8</v>
      </c>
      <c r="K19" s="88"/>
      <c r="L19" s="89"/>
      <c r="M19" s="89"/>
    </row>
    <row r="20" spans="1:13" ht="12.95" customHeight="1">
      <c r="A20" s="118"/>
      <c r="B20" s="41" t="s">
        <v>106</v>
      </c>
      <c r="C20" s="65"/>
      <c r="D20" s="67"/>
      <c r="E20" s="67">
        <v>2223</v>
      </c>
      <c r="F20" s="67">
        <v>5164</v>
      </c>
      <c r="G20" s="34" t="s">
        <v>57</v>
      </c>
      <c r="H20" s="69">
        <v>50</v>
      </c>
      <c r="I20" s="66">
        <v>-4</v>
      </c>
      <c r="J20" s="39">
        <f t="shared" si="2"/>
        <v>46</v>
      </c>
      <c r="K20" s="88"/>
      <c r="L20" s="89"/>
      <c r="M20" s="89"/>
    </row>
    <row r="21" spans="1:13" ht="12.95" customHeight="1">
      <c r="A21" s="118"/>
      <c r="B21" s="41" t="s">
        <v>107</v>
      </c>
      <c r="C21" s="65"/>
      <c r="D21" s="67"/>
      <c r="E21" s="67">
        <v>2223</v>
      </c>
      <c r="F21" s="67">
        <v>5169</v>
      </c>
      <c r="G21" s="34" t="s">
        <v>57</v>
      </c>
      <c r="H21" s="69">
        <v>25</v>
      </c>
      <c r="I21" s="66">
        <v>13</v>
      </c>
      <c r="J21" s="39">
        <f t="shared" si="2"/>
        <v>38</v>
      </c>
      <c r="K21" s="88"/>
      <c r="L21" s="89"/>
      <c r="M21" s="89"/>
    </row>
    <row r="22" spans="1:13" ht="12.95" customHeight="1">
      <c r="A22" s="133" t="s">
        <v>36</v>
      </c>
      <c r="B22" s="91" t="s">
        <v>60</v>
      </c>
      <c r="C22" s="65"/>
      <c r="D22" s="67"/>
      <c r="E22" s="67">
        <v>2219</v>
      </c>
      <c r="F22" s="67">
        <v>5171</v>
      </c>
      <c r="G22" s="68" t="s">
        <v>59</v>
      </c>
      <c r="H22" s="69">
        <v>20</v>
      </c>
      <c r="I22" s="66">
        <v>-8</v>
      </c>
      <c r="J22" s="39">
        <f t="shared" si="2"/>
        <v>12</v>
      </c>
      <c r="K22" s="86"/>
      <c r="L22" s="87"/>
      <c r="M22" s="87"/>
    </row>
    <row r="23" spans="1:13" ht="12.95" customHeight="1">
      <c r="A23" s="134"/>
      <c r="B23" s="91" t="s">
        <v>108</v>
      </c>
      <c r="C23" s="65"/>
      <c r="D23" s="67"/>
      <c r="E23" s="67">
        <v>6171</v>
      </c>
      <c r="F23" s="67">
        <v>5171</v>
      </c>
      <c r="G23" s="68" t="s">
        <v>59</v>
      </c>
      <c r="H23" s="69">
        <v>103.7</v>
      </c>
      <c r="I23" s="66">
        <v>-20</v>
      </c>
      <c r="J23" s="39">
        <f t="shared" si="2"/>
        <v>83.7</v>
      </c>
      <c r="K23" s="86"/>
      <c r="L23" s="87"/>
      <c r="M23" s="87"/>
    </row>
    <row r="24" spans="1:13" ht="12.95" customHeight="1">
      <c r="A24" s="135"/>
      <c r="B24" s="92" t="s">
        <v>58</v>
      </c>
      <c r="C24" s="70" t="s">
        <v>35</v>
      </c>
      <c r="D24" s="71"/>
      <c r="E24" s="71">
        <v>3429</v>
      </c>
      <c r="F24" s="71">
        <v>5171</v>
      </c>
      <c r="G24" s="73" t="s">
        <v>59</v>
      </c>
      <c r="H24" s="82">
        <v>0</v>
      </c>
      <c r="I24" s="83">
        <v>28</v>
      </c>
      <c r="J24" s="79">
        <f t="shared" si="2"/>
        <v>28</v>
      </c>
      <c r="K24" s="86"/>
      <c r="L24" s="87"/>
      <c r="M24" s="87"/>
    </row>
    <row r="25" spans="1:13" ht="12.95" customHeight="1">
      <c r="A25" s="118" t="s">
        <v>37</v>
      </c>
      <c r="B25" s="85" t="s">
        <v>109</v>
      </c>
      <c r="C25" s="65"/>
      <c r="D25" s="67"/>
      <c r="E25" s="67">
        <v>6112</v>
      </c>
      <c r="F25" s="67">
        <v>5901</v>
      </c>
      <c r="G25" s="67">
        <v>1244</v>
      </c>
      <c r="H25" s="69">
        <v>61</v>
      </c>
      <c r="I25" s="66">
        <v>-10</v>
      </c>
      <c r="J25" s="39">
        <f t="shared" si="2"/>
        <v>51</v>
      </c>
      <c r="K25" s="86"/>
      <c r="L25" s="87"/>
      <c r="M25" s="87"/>
    </row>
    <row r="26" spans="1:13" ht="12.95" customHeight="1">
      <c r="A26" s="118"/>
      <c r="B26" s="92" t="s">
        <v>91</v>
      </c>
      <c r="C26" s="70" t="s">
        <v>35</v>
      </c>
      <c r="D26" s="71"/>
      <c r="E26" s="71">
        <v>3319</v>
      </c>
      <c r="F26" s="71">
        <v>5213</v>
      </c>
      <c r="G26" s="72" t="s">
        <v>61</v>
      </c>
      <c r="H26" s="82">
        <v>0</v>
      </c>
      <c r="I26" s="83">
        <v>10</v>
      </c>
      <c r="J26" s="79">
        <f t="shared" si="2"/>
        <v>10</v>
      </c>
      <c r="K26" s="86"/>
      <c r="L26" s="87"/>
      <c r="M26" s="87"/>
    </row>
    <row r="27" spans="1:13" ht="12.95" customHeight="1">
      <c r="A27" s="118" t="s">
        <v>38</v>
      </c>
      <c r="B27" s="78" t="s">
        <v>84</v>
      </c>
      <c r="C27" s="93"/>
      <c r="D27" s="93"/>
      <c r="E27" s="96" t="s">
        <v>72</v>
      </c>
      <c r="F27" s="97">
        <v>5171</v>
      </c>
      <c r="G27" s="96" t="s">
        <v>73</v>
      </c>
      <c r="H27" s="94">
        <v>806</v>
      </c>
      <c r="I27" s="95">
        <v>-403</v>
      </c>
      <c r="J27" s="39">
        <f t="shared" si="2"/>
        <v>403</v>
      </c>
      <c r="K27" s="84"/>
      <c r="L27" s="84"/>
      <c r="M27" s="84"/>
    </row>
    <row r="28" spans="1:13" ht="12.95" customHeight="1">
      <c r="A28" s="118"/>
      <c r="B28" s="78" t="s">
        <v>86</v>
      </c>
      <c r="C28" s="93"/>
      <c r="D28" s="93"/>
      <c r="E28" s="96" t="s">
        <v>62</v>
      </c>
      <c r="F28" s="97">
        <v>5171</v>
      </c>
      <c r="G28" s="96" t="s">
        <v>76</v>
      </c>
      <c r="H28" s="94">
        <v>2220</v>
      </c>
      <c r="I28" s="95">
        <v>340</v>
      </c>
      <c r="J28" s="39">
        <f t="shared" si="2"/>
        <v>2560</v>
      </c>
      <c r="K28" s="84"/>
      <c r="L28" s="84"/>
      <c r="M28" s="84"/>
    </row>
    <row r="29" spans="1:13" ht="12.95" customHeight="1">
      <c r="A29" s="118"/>
      <c r="B29" s="78" t="s">
        <v>87</v>
      </c>
      <c r="C29" s="93"/>
      <c r="D29" s="93"/>
      <c r="E29" s="96" t="s">
        <v>77</v>
      </c>
      <c r="F29" s="97">
        <v>5166</v>
      </c>
      <c r="G29" s="96" t="s">
        <v>78</v>
      </c>
      <c r="H29" s="94">
        <v>169</v>
      </c>
      <c r="I29" s="95">
        <v>24</v>
      </c>
      <c r="J29" s="39">
        <f t="shared" si="2"/>
        <v>193</v>
      </c>
      <c r="K29" s="84"/>
      <c r="L29" s="84"/>
      <c r="M29" s="84"/>
    </row>
    <row r="30" spans="1:13" ht="12.95" customHeight="1">
      <c r="A30" s="118" t="s">
        <v>40</v>
      </c>
      <c r="B30" s="104" t="s">
        <v>121</v>
      </c>
      <c r="C30" s="93"/>
      <c r="D30" s="93"/>
      <c r="E30" s="96" t="s">
        <v>89</v>
      </c>
      <c r="F30" s="97">
        <v>5132</v>
      </c>
      <c r="G30" s="98" t="s">
        <v>88</v>
      </c>
      <c r="H30" s="99">
        <v>95</v>
      </c>
      <c r="I30" s="100">
        <v>75</v>
      </c>
      <c r="J30" s="101">
        <f t="shared" si="2"/>
        <v>170</v>
      </c>
      <c r="K30" s="84"/>
      <c r="L30" s="84"/>
      <c r="M30" s="84"/>
    </row>
    <row r="31" spans="1:13" ht="12.95" customHeight="1">
      <c r="A31" s="118"/>
      <c r="B31" s="104" t="s">
        <v>120</v>
      </c>
      <c r="C31" s="93"/>
      <c r="D31" s="93"/>
      <c r="E31" s="96" t="s">
        <v>89</v>
      </c>
      <c r="F31" s="97">
        <v>5019</v>
      </c>
      <c r="G31" s="98" t="s">
        <v>88</v>
      </c>
      <c r="H31" s="99">
        <v>30</v>
      </c>
      <c r="I31" s="100">
        <v>15</v>
      </c>
      <c r="J31" s="101">
        <f t="shared" si="2"/>
        <v>45</v>
      </c>
      <c r="K31" s="84"/>
      <c r="L31" s="84"/>
      <c r="M31" s="84"/>
    </row>
    <row r="32" spans="1:13" ht="12.95" customHeight="1">
      <c r="A32" s="118"/>
      <c r="B32" s="104" t="s">
        <v>119</v>
      </c>
      <c r="C32" s="93"/>
      <c r="D32" s="93"/>
      <c r="E32" s="96" t="s">
        <v>89</v>
      </c>
      <c r="F32" s="97">
        <v>5137</v>
      </c>
      <c r="G32" s="98" t="s">
        <v>88</v>
      </c>
      <c r="H32" s="99">
        <v>60</v>
      </c>
      <c r="I32" s="100">
        <v>20</v>
      </c>
      <c r="J32" s="101">
        <f t="shared" si="2"/>
        <v>80</v>
      </c>
      <c r="K32" s="84"/>
      <c r="L32" s="84"/>
      <c r="M32" s="84"/>
    </row>
    <row r="33" spans="1:13" ht="12.95" customHeight="1">
      <c r="A33" s="118"/>
      <c r="B33" s="104" t="s">
        <v>118</v>
      </c>
      <c r="C33" s="93"/>
      <c r="D33" s="93"/>
      <c r="E33" s="96" t="s">
        <v>89</v>
      </c>
      <c r="F33" s="97">
        <v>5156</v>
      </c>
      <c r="G33" s="98" t="s">
        <v>88</v>
      </c>
      <c r="H33" s="99">
        <v>50</v>
      </c>
      <c r="I33" s="100">
        <v>15</v>
      </c>
      <c r="J33" s="101">
        <f t="shared" si="2"/>
        <v>65</v>
      </c>
      <c r="K33" s="84"/>
      <c r="L33" s="84"/>
      <c r="M33" s="84"/>
    </row>
    <row r="34" spans="1:13" ht="12.95" customHeight="1">
      <c r="A34" s="118"/>
      <c r="B34" s="104" t="s">
        <v>117</v>
      </c>
      <c r="C34" s="93"/>
      <c r="D34" s="93"/>
      <c r="E34" s="96" t="s">
        <v>89</v>
      </c>
      <c r="F34" s="97">
        <v>5132</v>
      </c>
      <c r="G34" s="98" t="s">
        <v>90</v>
      </c>
      <c r="H34" s="99">
        <v>35</v>
      </c>
      <c r="I34" s="100">
        <v>15</v>
      </c>
      <c r="J34" s="101">
        <f t="shared" si="2"/>
        <v>50</v>
      </c>
      <c r="K34" s="84"/>
      <c r="L34" s="84"/>
      <c r="M34" s="84"/>
    </row>
    <row r="35" spans="1:13" ht="12.95" customHeight="1">
      <c r="A35" s="118"/>
      <c r="B35" s="104" t="s">
        <v>116</v>
      </c>
      <c r="C35" s="93"/>
      <c r="D35" s="93"/>
      <c r="E35" s="96" t="s">
        <v>89</v>
      </c>
      <c r="F35" s="97">
        <v>5139</v>
      </c>
      <c r="G35" s="98" t="s">
        <v>90</v>
      </c>
      <c r="H35" s="99">
        <v>5</v>
      </c>
      <c r="I35" s="100">
        <v>10</v>
      </c>
      <c r="J35" s="101">
        <f t="shared" si="2"/>
        <v>15</v>
      </c>
      <c r="K35" s="84"/>
      <c r="L35" s="84"/>
      <c r="M35" s="84"/>
    </row>
    <row r="36" spans="1:13" ht="12.95" customHeight="1">
      <c r="A36" s="118"/>
      <c r="B36" s="104" t="s">
        <v>115</v>
      </c>
      <c r="C36" s="93"/>
      <c r="D36" s="93"/>
      <c r="E36" s="96" t="s">
        <v>89</v>
      </c>
      <c r="F36" s="97">
        <v>5171</v>
      </c>
      <c r="G36" s="98" t="s">
        <v>90</v>
      </c>
      <c r="H36" s="99">
        <v>50</v>
      </c>
      <c r="I36" s="100">
        <v>20</v>
      </c>
      <c r="J36" s="101">
        <f t="shared" si="2"/>
        <v>70</v>
      </c>
      <c r="K36" s="84"/>
      <c r="L36" s="84"/>
      <c r="M36" s="84"/>
    </row>
    <row r="37" spans="1:13" ht="12.95" customHeight="1">
      <c r="A37" s="118"/>
      <c r="B37" s="78" t="s">
        <v>102</v>
      </c>
      <c r="C37" s="93"/>
      <c r="D37" s="93"/>
      <c r="E37" s="96" t="s">
        <v>92</v>
      </c>
      <c r="F37" s="97">
        <v>5154</v>
      </c>
      <c r="G37" s="96"/>
      <c r="H37" s="94">
        <v>10</v>
      </c>
      <c r="I37" s="95">
        <v>4.5</v>
      </c>
      <c r="J37" s="39">
        <f>H37+I37</f>
        <v>14.5</v>
      </c>
      <c r="K37" s="84"/>
      <c r="L37" s="84"/>
      <c r="M37" s="84"/>
    </row>
    <row r="38" spans="1:13" ht="12.95" customHeight="1">
      <c r="A38" s="118"/>
      <c r="B38" s="104" t="s">
        <v>113</v>
      </c>
      <c r="C38" s="93"/>
      <c r="D38" s="93"/>
      <c r="E38" s="96" t="s">
        <v>89</v>
      </c>
      <c r="F38" s="97">
        <v>5167</v>
      </c>
      <c r="G38" s="98" t="s">
        <v>88</v>
      </c>
      <c r="H38" s="99">
        <v>15</v>
      </c>
      <c r="I38" s="100">
        <v>-15</v>
      </c>
      <c r="J38" s="101">
        <f t="shared" si="2"/>
        <v>0</v>
      </c>
      <c r="K38" s="84"/>
      <c r="L38" s="84"/>
      <c r="M38" s="84"/>
    </row>
    <row r="39" spans="1:13" ht="12.95" customHeight="1">
      <c r="A39" s="118"/>
      <c r="B39" s="104" t="s">
        <v>112</v>
      </c>
      <c r="C39" s="93"/>
      <c r="D39" s="93"/>
      <c r="E39" s="96" t="s">
        <v>89</v>
      </c>
      <c r="F39" s="97">
        <v>5137</v>
      </c>
      <c r="G39" s="98" t="s">
        <v>90</v>
      </c>
      <c r="H39" s="99">
        <v>60</v>
      </c>
      <c r="I39" s="100">
        <v>-10</v>
      </c>
      <c r="J39" s="101">
        <f t="shared" si="2"/>
        <v>50</v>
      </c>
      <c r="K39" s="84"/>
      <c r="L39" s="84"/>
      <c r="M39" s="84"/>
    </row>
    <row r="40" spans="1:13" ht="12.95" customHeight="1">
      <c r="A40" s="118"/>
      <c r="B40" s="104" t="s">
        <v>111</v>
      </c>
      <c r="C40" s="93"/>
      <c r="D40" s="93"/>
      <c r="E40" s="96" t="s">
        <v>89</v>
      </c>
      <c r="F40" s="97">
        <v>5164</v>
      </c>
      <c r="G40" s="98" t="s">
        <v>90</v>
      </c>
      <c r="H40" s="99">
        <v>15</v>
      </c>
      <c r="I40" s="100">
        <v>-15</v>
      </c>
      <c r="J40" s="101">
        <f t="shared" si="2"/>
        <v>0</v>
      </c>
      <c r="K40" s="84"/>
      <c r="L40" s="84"/>
      <c r="M40" s="84"/>
    </row>
    <row r="41" spans="1:13" ht="12.95" customHeight="1">
      <c r="A41" s="118"/>
      <c r="B41" s="104" t="s">
        <v>110</v>
      </c>
      <c r="C41" s="93"/>
      <c r="D41" s="93"/>
      <c r="E41" s="96" t="s">
        <v>89</v>
      </c>
      <c r="F41" s="97">
        <v>5167</v>
      </c>
      <c r="G41" s="98" t="s">
        <v>90</v>
      </c>
      <c r="H41" s="99">
        <v>10</v>
      </c>
      <c r="I41" s="100">
        <v>-10</v>
      </c>
      <c r="J41" s="101">
        <f t="shared" si="2"/>
        <v>0</v>
      </c>
      <c r="K41" s="84"/>
      <c r="L41" s="84"/>
      <c r="M41" s="84"/>
    </row>
    <row r="42" spans="1:13" ht="12.95" customHeight="1">
      <c r="A42" s="118"/>
      <c r="B42" s="104" t="s">
        <v>96</v>
      </c>
      <c r="C42" s="93"/>
      <c r="D42" s="93"/>
      <c r="E42" s="96" t="s">
        <v>92</v>
      </c>
      <c r="F42" s="97">
        <v>5137</v>
      </c>
      <c r="G42" s="98"/>
      <c r="H42" s="99">
        <v>60</v>
      </c>
      <c r="I42" s="100">
        <v>-30</v>
      </c>
      <c r="J42" s="101">
        <f t="shared" si="2"/>
        <v>30</v>
      </c>
      <c r="K42" s="84"/>
      <c r="L42" s="84"/>
      <c r="M42" s="84"/>
    </row>
    <row r="43" spans="1:13" ht="12.95" customHeight="1">
      <c r="A43" s="118"/>
      <c r="B43" s="104" t="s">
        <v>93</v>
      </c>
      <c r="C43" s="93"/>
      <c r="D43" s="93"/>
      <c r="E43" s="96" t="s">
        <v>92</v>
      </c>
      <c r="F43" s="97">
        <v>5169</v>
      </c>
      <c r="G43" s="98"/>
      <c r="H43" s="99">
        <v>280</v>
      </c>
      <c r="I43" s="100">
        <v>-84.5</v>
      </c>
      <c r="J43" s="101">
        <f t="shared" si="2"/>
        <v>195.5</v>
      </c>
      <c r="K43" s="84"/>
      <c r="L43" s="84"/>
      <c r="M43" s="84"/>
    </row>
    <row r="44" spans="1:13" ht="12.95" customHeight="1">
      <c r="A44" s="118"/>
      <c r="B44" s="104" t="s">
        <v>94</v>
      </c>
      <c r="C44" s="93"/>
      <c r="D44" s="93"/>
      <c r="E44" s="96" t="s">
        <v>95</v>
      </c>
      <c r="F44" s="97">
        <v>5137</v>
      </c>
      <c r="G44" s="98"/>
      <c r="H44" s="99">
        <v>93</v>
      </c>
      <c r="I44" s="100">
        <v>-10</v>
      </c>
      <c r="J44" s="101">
        <f t="shared" si="2"/>
        <v>83</v>
      </c>
      <c r="K44" s="84"/>
      <c r="L44" s="84"/>
      <c r="M44" s="84"/>
    </row>
    <row r="45" spans="1:13" ht="12.95" customHeight="1">
      <c r="A45" s="118" t="s">
        <v>114</v>
      </c>
      <c r="B45" s="103" t="s">
        <v>97</v>
      </c>
      <c r="C45" s="65"/>
      <c r="D45" s="68"/>
      <c r="E45" s="67">
        <v>3429</v>
      </c>
      <c r="F45" s="67">
        <v>5171</v>
      </c>
      <c r="G45" s="68" t="s">
        <v>98</v>
      </c>
      <c r="H45" s="69">
        <v>870</v>
      </c>
      <c r="I45" s="66">
        <v>-100</v>
      </c>
      <c r="J45" s="39">
        <v>770</v>
      </c>
      <c r="K45" s="84"/>
      <c r="L45" s="84"/>
      <c r="M45" s="84"/>
    </row>
    <row r="46" spans="1:13" ht="12.95" customHeight="1">
      <c r="A46" s="118"/>
      <c r="B46" s="103" t="s">
        <v>55</v>
      </c>
      <c r="C46" s="65"/>
      <c r="D46" s="68"/>
      <c r="E46" s="67">
        <v>3412</v>
      </c>
      <c r="F46" s="67">
        <v>5171</v>
      </c>
      <c r="G46" s="68" t="s">
        <v>99</v>
      </c>
      <c r="H46" s="69">
        <v>80</v>
      </c>
      <c r="I46" s="66">
        <v>450</v>
      </c>
      <c r="J46" s="39">
        <f>H46+I46</f>
        <v>530</v>
      </c>
      <c r="K46" s="84"/>
      <c r="L46" s="84"/>
      <c r="M46" s="84"/>
    </row>
    <row r="47" spans="1:13" ht="12.95" customHeight="1">
      <c r="A47" s="118"/>
      <c r="B47" s="103" t="s">
        <v>101</v>
      </c>
      <c r="C47" s="65"/>
      <c r="D47" s="67"/>
      <c r="E47" s="67">
        <v>3412</v>
      </c>
      <c r="F47" s="67">
        <v>5169</v>
      </c>
      <c r="G47" s="34" t="s">
        <v>100</v>
      </c>
      <c r="H47" s="69">
        <v>2560</v>
      </c>
      <c r="I47" s="66">
        <v>-150</v>
      </c>
      <c r="J47" s="39">
        <f>H47+I47</f>
        <v>2410</v>
      </c>
      <c r="K47" s="84"/>
      <c r="L47" s="84"/>
      <c r="M47" s="84"/>
    </row>
    <row r="48" spans="1:13" ht="12.95" customHeight="1">
      <c r="A48" s="118"/>
      <c r="B48" s="103" t="s">
        <v>122</v>
      </c>
      <c r="C48" s="65"/>
      <c r="D48" s="68"/>
      <c r="E48" s="67">
        <v>3429</v>
      </c>
      <c r="F48" s="67">
        <v>5169</v>
      </c>
      <c r="G48" s="68" t="s">
        <v>98</v>
      </c>
      <c r="H48" s="69">
        <v>1090</v>
      </c>
      <c r="I48" s="66">
        <v>150</v>
      </c>
      <c r="J48" s="39">
        <f>H48+I48</f>
        <v>1240</v>
      </c>
      <c r="K48" s="84"/>
      <c r="L48" s="84"/>
      <c r="M48" s="84"/>
    </row>
    <row r="49" spans="1:13" ht="12.95" customHeight="1">
      <c r="A49" s="133" t="s">
        <v>145</v>
      </c>
      <c r="B49" s="115" t="s">
        <v>130</v>
      </c>
      <c r="C49" s="70" t="s">
        <v>35</v>
      </c>
      <c r="D49" s="71">
        <v>98187</v>
      </c>
      <c r="E49" s="71">
        <v>6115</v>
      </c>
      <c r="F49" s="71">
        <v>5011</v>
      </c>
      <c r="G49" s="73" t="s">
        <v>126</v>
      </c>
      <c r="H49" s="82">
        <v>0</v>
      </c>
      <c r="I49" s="83">
        <v>33</v>
      </c>
      <c r="J49" s="79">
        <f>H49+I49</f>
        <v>33</v>
      </c>
      <c r="K49" s="84"/>
      <c r="L49" s="84"/>
      <c r="M49" s="84"/>
    </row>
    <row r="50" spans="1:13" ht="12.95" customHeight="1">
      <c r="A50" s="134"/>
      <c r="B50" s="115" t="s">
        <v>131</v>
      </c>
      <c r="C50" s="70" t="s">
        <v>35</v>
      </c>
      <c r="D50" s="71">
        <v>98187</v>
      </c>
      <c r="E50" s="71">
        <v>6115</v>
      </c>
      <c r="F50" s="71">
        <v>5019</v>
      </c>
      <c r="G50" s="73" t="s">
        <v>126</v>
      </c>
      <c r="H50" s="82">
        <v>0</v>
      </c>
      <c r="I50" s="83">
        <v>5</v>
      </c>
      <c r="J50" s="79">
        <f aca="true" t="shared" si="3" ref="J50:J61">H50+I50</f>
        <v>5</v>
      </c>
      <c r="K50" s="84"/>
      <c r="L50" s="84"/>
      <c r="M50" s="84"/>
    </row>
    <row r="51" spans="1:13" ht="12.95" customHeight="1">
      <c r="A51" s="134"/>
      <c r="B51" s="115" t="s">
        <v>132</v>
      </c>
      <c r="C51" s="70" t="s">
        <v>35</v>
      </c>
      <c r="D51" s="71">
        <v>98187</v>
      </c>
      <c r="E51" s="71">
        <v>6115</v>
      </c>
      <c r="F51" s="71">
        <v>5021</v>
      </c>
      <c r="G51" s="73" t="s">
        <v>126</v>
      </c>
      <c r="H51" s="82">
        <v>0</v>
      </c>
      <c r="I51" s="83">
        <v>306</v>
      </c>
      <c r="J51" s="79">
        <f t="shared" si="3"/>
        <v>306</v>
      </c>
      <c r="K51" s="84"/>
      <c r="L51" s="84"/>
      <c r="M51" s="84"/>
    </row>
    <row r="52" spans="1:13" ht="12.95" customHeight="1">
      <c r="A52" s="134"/>
      <c r="B52" s="115" t="s">
        <v>133</v>
      </c>
      <c r="C52" s="70" t="s">
        <v>35</v>
      </c>
      <c r="D52" s="71">
        <v>98187</v>
      </c>
      <c r="E52" s="71">
        <v>6115</v>
      </c>
      <c r="F52" s="71">
        <v>5031</v>
      </c>
      <c r="G52" s="73" t="s">
        <v>126</v>
      </c>
      <c r="H52" s="82">
        <v>0</v>
      </c>
      <c r="I52" s="83">
        <v>10</v>
      </c>
      <c r="J52" s="79">
        <f t="shared" si="3"/>
        <v>10</v>
      </c>
      <c r="K52" s="84"/>
      <c r="L52" s="84"/>
      <c r="M52" s="84"/>
    </row>
    <row r="53" spans="1:13" ht="12.95" customHeight="1">
      <c r="A53" s="134"/>
      <c r="B53" s="115" t="s">
        <v>134</v>
      </c>
      <c r="C53" s="70" t="s">
        <v>35</v>
      </c>
      <c r="D53" s="71">
        <v>98187</v>
      </c>
      <c r="E53" s="71">
        <v>6115</v>
      </c>
      <c r="F53" s="71">
        <v>5032</v>
      </c>
      <c r="G53" s="73" t="s">
        <v>126</v>
      </c>
      <c r="H53" s="82">
        <v>0</v>
      </c>
      <c r="I53" s="83">
        <v>3</v>
      </c>
      <c r="J53" s="79">
        <f t="shared" si="3"/>
        <v>3</v>
      </c>
      <c r="K53" s="84"/>
      <c r="L53" s="84"/>
      <c r="M53" s="84"/>
    </row>
    <row r="54" spans="1:13" ht="12.95" customHeight="1">
      <c r="A54" s="134"/>
      <c r="B54" s="115" t="s">
        <v>135</v>
      </c>
      <c r="C54" s="70" t="s">
        <v>35</v>
      </c>
      <c r="D54" s="71">
        <v>98187</v>
      </c>
      <c r="E54" s="71">
        <v>6115</v>
      </c>
      <c r="F54" s="71">
        <v>5039</v>
      </c>
      <c r="G54" s="73" t="s">
        <v>126</v>
      </c>
      <c r="H54" s="82">
        <v>0</v>
      </c>
      <c r="I54" s="83">
        <v>1</v>
      </c>
      <c r="J54" s="79">
        <f t="shared" si="3"/>
        <v>1</v>
      </c>
      <c r="K54" s="84"/>
      <c r="L54" s="84"/>
      <c r="M54" s="84"/>
    </row>
    <row r="55" spans="1:13" ht="12.95" customHeight="1">
      <c r="A55" s="134"/>
      <c r="B55" s="115" t="s">
        <v>136</v>
      </c>
      <c r="C55" s="70" t="s">
        <v>35</v>
      </c>
      <c r="D55" s="71">
        <v>98187</v>
      </c>
      <c r="E55" s="71">
        <v>6115</v>
      </c>
      <c r="F55" s="71">
        <v>5139</v>
      </c>
      <c r="G55" s="73" t="s">
        <v>126</v>
      </c>
      <c r="H55" s="82">
        <v>0</v>
      </c>
      <c r="I55" s="83">
        <v>17</v>
      </c>
      <c r="J55" s="79">
        <f t="shared" si="3"/>
        <v>17</v>
      </c>
      <c r="K55" s="84"/>
      <c r="L55" s="84"/>
      <c r="M55" s="84"/>
    </row>
    <row r="56" spans="1:13" ht="12.95" customHeight="1">
      <c r="A56" s="134"/>
      <c r="B56" s="92" t="s">
        <v>137</v>
      </c>
      <c r="C56" s="70" t="s">
        <v>35</v>
      </c>
      <c r="D56" s="71">
        <v>98187</v>
      </c>
      <c r="E56" s="71">
        <v>6115</v>
      </c>
      <c r="F56" s="71">
        <v>5161</v>
      </c>
      <c r="G56" s="73" t="s">
        <v>126</v>
      </c>
      <c r="H56" s="82">
        <v>0</v>
      </c>
      <c r="I56" s="83">
        <v>0.5</v>
      </c>
      <c r="J56" s="79">
        <f t="shared" si="3"/>
        <v>0.5</v>
      </c>
      <c r="K56" s="84"/>
      <c r="L56" s="84"/>
      <c r="M56" s="84"/>
    </row>
    <row r="57" spans="1:13" ht="12.95" customHeight="1">
      <c r="A57" s="134"/>
      <c r="B57" s="92" t="s">
        <v>138</v>
      </c>
      <c r="C57" s="70" t="s">
        <v>35</v>
      </c>
      <c r="D57" s="71">
        <v>98187</v>
      </c>
      <c r="E57" s="71">
        <v>6115</v>
      </c>
      <c r="F57" s="71">
        <v>5164</v>
      </c>
      <c r="G57" s="73" t="s">
        <v>126</v>
      </c>
      <c r="H57" s="82">
        <v>0</v>
      </c>
      <c r="I57" s="83">
        <v>8</v>
      </c>
      <c r="J57" s="79">
        <f t="shared" si="3"/>
        <v>8</v>
      </c>
      <c r="K57" s="84"/>
      <c r="L57" s="84"/>
      <c r="M57" s="84"/>
    </row>
    <row r="58" spans="1:13" ht="12.95" customHeight="1">
      <c r="A58" s="134"/>
      <c r="B58" s="92" t="s">
        <v>139</v>
      </c>
      <c r="C58" s="70" t="s">
        <v>35</v>
      </c>
      <c r="D58" s="71">
        <v>98187</v>
      </c>
      <c r="E58" s="71">
        <v>6115</v>
      </c>
      <c r="F58" s="71">
        <v>5169</v>
      </c>
      <c r="G58" s="73" t="s">
        <v>126</v>
      </c>
      <c r="H58" s="82">
        <v>0</v>
      </c>
      <c r="I58" s="83">
        <v>47.5</v>
      </c>
      <c r="J58" s="79">
        <f t="shared" si="3"/>
        <v>47.5</v>
      </c>
      <c r="K58" s="84"/>
      <c r="L58" s="84"/>
      <c r="M58" s="84"/>
    </row>
    <row r="59" spans="1:13" ht="12.95" customHeight="1">
      <c r="A59" s="134"/>
      <c r="B59" s="92" t="s">
        <v>140</v>
      </c>
      <c r="C59" s="70" t="s">
        <v>35</v>
      </c>
      <c r="D59" s="71">
        <v>98187</v>
      </c>
      <c r="E59" s="71">
        <v>6115</v>
      </c>
      <c r="F59" s="71">
        <v>5137</v>
      </c>
      <c r="G59" s="73" t="s">
        <v>126</v>
      </c>
      <c r="H59" s="82">
        <v>0</v>
      </c>
      <c r="I59" s="83">
        <v>5</v>
      </c>
      <c r="J59" s="79">
        <f t="shared" si="3"/>
        <v>5</v>
      </c>
      <c r="K59" s="84"/>
      <c r="L59" s="84"/>
      <c r="M59" s="84"/>
    </row>
    <row r="60" spans="1:13" ht="12.95" customHeight="1">
      <c r="A60" s="134"/>
      <c r="B60" s="92" t="s">
        <v>142</v>
      </c>
      <c r="C60" s="70" t="s">
        <v>35</v>
      </c>
      <c r="D60" s="71"/>
      <c r="E60" s="71">
        <v>6115</v>
      </c>
      <c r="F60" s="71">
        <v>5169</v>
      </c>
      <c r="G60" s="73" t="s">
        <v>126</v>
      </c>
      <c r="H60" s="82">
        <v>0</v>
      </c>
      <c r="I60" s="83">
        <v>0.5</v>
      </c>
      <c r="J60" s="79">
        <f t="shared" si="3"/>
        <v>0.5</v>
      </c>
      <c r="K60" s="84"/>
      <c r="L60" s="84"/>
      <c r="M60" s="84"/>
    </row>
    <row r="61" spans="1:13" ht="12.95" customHeight="1">
      <c r="A61" s="135"/>
      <c r="B61" s="116" t="s">
        <v>143</v>
      </c>
      <c r="C61" s="70" t="s">
        <v>35</v>
      </c>
      <c r="D61" s="112"/>
      <c r="E61" s="113" t="s">
        <v>127</v>
      </c>
      <c r="F61" s="114">
        <v>5175</v>
      </c>
      <c r="G61" s="113" t="s">
        <v>126</v>
      </c>
      <c r="H61" s="82">
        <v>0</v>
      </c>
      <c r="I61" s="83">
        <v>5</v>
      </c>
      <c r="J61" s="79">
        <f t="shared" si="3"/>
        <v>5</v>
      </c>
      <c r="K61" s="84"/>
      <c r="L61" s="84"/>
      <c r="M61" s="84"/>
    </row>
    <row r="62" spans="1:10" ht="12.95" customHeight="1">
      <c r="A62" s="14"/>
      <c r="B62" s="18"/>
      <c r="C62" s="19"/>
      <c r="D62" s="19"/>
      <c r="E62" s="120" t="s">
        <v>19</v>
      </c>
      <c r="F62" s="121"/>
      <c r="G62" s="122"/>
      <c r="H62" s="23">
        <f>SUM(H15:H61)</f>
        <v>12438.59</v>
      </c>
      <c r="I62" s="23">
        <f aca="true" t="shared" si="4" ref="I62:J62">SUM(I15:I61)</f>
        <v>451.5</v>
      </c>
      <c r="J62" s="23">
        <f t="shared" si="4"/>
        <v>12890.09</v>
      </c>
    </row>
    <row r="63" spans="1:10" ht="12.95" customHeight="1">
      <c r="A63" s="33" t="s">
        <v>20</v>
      </c>
      <c r="B63" s="18"/>
      <c r="C63" s="19"/>
      <c r="D63" s="19"/>
      <c r="E63" s="20"/>
      <c r="F63" s="18"/>
      <c r="G63" s="18"/>
      <c r="H63" s="21"/>
      <c r="I63" s="21"/>
      <c r="J63" s="24"/>
    </row>
    <row r="64" spans="1:10" ht="12.95" customHeight="1">
      <c r="A64" s="111" t="s">
        <v>11</v>
      </c>
      <c r="B64" s="102" t="s">
        <v>47</v>
      </c>
      <c r="C64" s="70" t="s">
        <v>35</v>
      </c>
      <c r="D64" s="73"/>
      <c r="E64" s="71">
        <v>3631</v>
      </c>
      <c r="F64" s="71">
        <v>6121</v>
      </c>
      <c r="G64" s="73" t="s">
        <v>39</v>
      </c>
      <c r="H64" s="82">
        <v>0</v>
      </c>
      <c r="I64" s="83">
        <v>301</v>
      </c>
      <c r="J64" s="79">
        <f>H64+I64</f>
        <v>301</v>
      </c>
    </row>
    <row r="65" spans="1:14" ht="12.95" customHeight="1">
      <c r="A65" s="119" t="s">
        <v>12</v>
      </c>
      <c r="B65" s="78" t="s">
        <v>79</v>
      </c>
      <c r="C65" s="93"/>
      <c r="D65" s="93"/>
      <c r="E65" s="96" t="s">
        <v>62</v>
      </c>
      <c r="F65" s="97">
        <v>6121</v>
      </c>
      <c r="G65" s="96" t="s">
        <v>63</v>
      </c>
      <c r="H65" s="94">
        <v>2400</v>
      </c>
      <c r="I65" s="95">
        <v>-57</v>
      </c>
      <c r="J65" s="39">
        <f aca="true" t="shared" si="5" ref="J65:J71">H65+I65</f>
        <v>2343</v>
      </c>
      <c r="K65" s="69">
        <f aca="true" t="shared" si="6" ref="K65:K71">H65+I65</f>
        <v>2343</v>
      </c>
      <c r="N65" s="81"/>
    </row>
    <row r="66" spans="1:14" ht="12.95" customHeight="1">
      <c r="A66" s="119"/>
      <c r="B66" s="78" t="s">
        <v>80</v>
      </c>
      <c r="C66" s="93"/>
      <c r="D66" s="93"/>
      <c r="E66" s="96" t="s">
        <v>64</v>
      </c>
      <c r="F66" s="97">
        <v>6121</v>
      </c>
      <c r="G66" s="96" t="s">
        <v>65</v>
      </c>
      <c r="H66" s="94">
        <v>230</v>
      </c>
      <c r="I66" s="95">
        <v>-33</v>
      </c>
      <c r="J66" s="39">
        <f t="shared" si="5"/>
        <v>197</v>
      </c>
      <c r="K66" s="69">
        <f t="shared" si="6"/>
        <v>197</v>
      </c>
      <c r="N66" s="81"/>
    </row>
    <row r="67" spans="1:14" ht="12.95" customHeight="1">
      <c r="A67" s="119"/>
      <c r="B67" s="78" t="s">
        <v>81</v>
      </c>
      <c r="C67" s="93"/>
      <c r="D67" s="93"/>
      <c r="E67" s="96" t="s">
        <v>66</v>
      </c>
      <c r="F67" s="97">
        <v>6121</v>
      </c>
      <c r="G67" s="96" t="s">
        <v>67</v>
      </c>
      <c r="H67" s="94">
        <v>100</v>
      </c>
      <c r="I67" s="95">
        <v>90</v>
      </c>
      <c r="J67" s="39">
        <f t="shared" si="5"/>
        <v>190</v>
      </c>
      <c r="K67" s="69">
        <f t="shared" si="6"/>
        <v>190</v>
      </c>
      <c r="N67" s="81"/>
    </row>
    <row r="68" spans="1:14" ht="12.95" customHeight="1">
      <c r="A68" s="119"/>
      <c r="B68" s="78" t="s">
        <v>82</v>
      </c>
      <c r="C68" s="93"/>
      <c r="D68" s="93"/>
      <c r="E68" s="96" t="s">
        <v>68</v>
      </c>
      <c r="F68" s="97">
        <v>6121</v>
      </c>
      <c r="G68" s="96" t="s">
        <v>69</v>
      </c>
      <c r="H68" s="94">
        <v>5</v>
      </c>
      <c r="I68" s="95">
        <v>-5</v>
      </c>
      <c r="J68" s="39">
        <f t="shared" si="5"/>
        <v>0</v>
      </c>
      <c r="K68" s="69">
        <f t="shared" si="6"/>
        <v>0</v>
      </c>
      <c r="N68" s="81"/>
    </row>
    <row r="69" spans="1:14" ht="12.95" customHeight="1">
      <c r="A69" s="119"/>
      <c r="B69" s="78" t="s">
        <v>83</v>
      </c>
      <c r="C69" s="93"/>
      <c r="D69" s="93"/>
      <c r="E69" s="96" t="s">
        <v>70</v>
      </c>
      <c r="F69" s="97">
        <v>6121</v>
      </c>
      <c r="G69" s="96" t="s">
        <v>71</v>
      </c>
      <c r="H69" s="94">
        <v>109.5</v>
      </c>
      <c r="I69" s="95">
        <v>5</v>
      </c>
      <c r="J69" s="39">
        <f t="shared" si="5"/>
        <v>114.5</v>
      </c>
      <c r="K69" s="69">
        <f t="shared" si="6"/>
        <v>114.5</v>
      </c>
      <c r="N69" s="81"/>
    </row>
    <row r="70" spans="1:14" ht="12.95" customHeight="1">
      <c r="A70" s="119"/>
      <c r="B70" s="78" t="s">
        <v>85</v>
      </c>
      <c r="C70" s="93"/>
      <c r="D70" s="93"/>
      <c r="E70" s="96" t="s">
        <v>74</v>
      </c>
      <c r="F70" s="97">
        <v>6121</v>
      </c>
      <c r="G70" s="96" t="s">
        <v>75</v>
      </c>
      <c r="H70" s="94">
        <v>4500</v>
      </c>
      <c r="I70" s="95">
        <v>63</v>
      </c>
      <c r="J70" s="39">
        <f t="shared" si="5"/>
        <v>4563</v>
      </c>
      <c r="K70" s="69">
        <f t="shared" si="6"/>
        <v>4563</v>
      </c>
      <c r="N70" s="81"/>
    </row>
    <row r="71" spans="1:14" ht="12.95" customHeight="1">
      <c r="A71" s="119"/>
      <c r="B71" s="78" t="s">
        <v>87</v>
      </c>
      <c r="C71" s="93"/>
      <c r="D71" s="93"/>
      <c r="E71" s="96" t="s">
        <v>77</v>
      </c>
      <c r="F71" s="97">
        <v>6121</v>
      </c>
      <c r="G71" s="96" t="s">
        <v>78</v>
      </c>
      <c r="H71" s="94">
        <v>241.6</v>
      </c>
      <c r="I71" s="95">
        <v>-24</v>
      </c>
      <c r="J71" s="39">
        <f t="shared" si="5"/>
        <v>217.6</v>
      </c>
      <c r="K71" s="69">
        <f t="shared" si="6"/>
        <v>217.6</v>
      </c>
      <c r="N71" s="81"/>
    </row>
    <row r="72" spans="1:10" ht="12.95" customHeight="1">
      <c r="A72" s="77"/>
      <c r="B72" s="74"/>
      <c r="C72" s="76"/>
      <c r="D72" s="75"/>
      <c r="E72" s="123" t="s">
        <v>21</v>
      </c>
      <c r="F72" s="123"/>
      <c r="G72" s="123"/>
      <c r="H72" s="42">
        <f>SUM(H64:H71)</f>
        <v>7586.1</v>
      </c>
      <c r="I72" s="42">
        <f aca="true" t="shared" si="7" ref="I72:J72">SUM(I64:I71)</f>
        <v>340</v>
      </c>
      <c r="J72" s="42">
        <f t="shared" si="7"/>
        <v>7926.1</v>
      </c>
    </row>
    <row r="73" spans="1:10" ht="12.95" customHeight="1">
      <c r="A73" s="43" t="s">
        <v>31</v>
      </c>
      <c r="B73" s="44"/>
      <c r="C73" s="45"/>
      <c r="D73" s="45"/>
      <c r="E73" s="46"/>
      <c r="F73" s="46"/>
      <c r="G73" s="46"/>
      <c r="H73" s="47"/>
      <c r="I73" s="48"/>
      <c r="J73" s="49"/>
    </row>
    <row r="74" spans="1:10" ht="12.95" customHeight="1">
      <c r="A74" s="111"/>
      <c r="B74" s="41"/>
      <c r="C74" s="38"/>
      <c r="D74" s="111"/>
      <c r="E74" s="50"/>
      <c r="F74" s="34"/>
      <c r="G74" s="34"/>
      <c r="H74" s="37"/>
      <c r="I74" s="40"/>
      <c r="J74" s="37"/>
    </row>
    <row r="75" spans="1:10" ht="12.95" customHeight="1">
      <c r="A75" s="16"/>
      <c r="B75" s="15"/>
      <c r="C75" s="16"/>
      <c r="D75" s="16"/>
      <c r="E75" s="124" t="s">
        <v>32</v>
      </c>
      <c r="F75" s="125"/>
      <c r="G75" s="126"/>
      <c r="H75" s="51">
        <f>SUM(H74:H74)</f>
        <v>0</v>
      </c>
      <c r="I75" s="51">
        <f>SUM(I74:I74)</f>
        <v>0</v>
      </c>
      <c r="J75" s="51">
        <f>SUM(J74:J74)</f>
        <v>0</v>
      </c>
    </row>
    <row r="76" spans="1:10" ht="12.95" customHeight="1">
      <c r="A76" s="16"/>
      <c r="B76" s="15"/>
      <c r="C76" s="16"/>
      <c r="D76" s="16"/>
      <c r="E76" s="25"/>
      <c r="F76" s="25"/>
      <c r="G76" s="26"/>
      <c r="H76" s="31"/>
      <c r="I76" s="30"/>
      <c r="J76" s="31"/>
    </row>
    <row r="77" spans="1:10" ht="12.95" customHeight="1">
      <c r="A77" s="2"/>
      <c r="B77" s="27" t="s">
        <v>30</v>
      </c>
      <c r="C77" s="19"/>
      <c r="D77" s="117" t="s">
        <v>14</v>
      </c>
      <c r="E77" s="117"/>
      <c r="F77" s="117"/>
      <c r="G77" s="117"/>
      <c r="H77" s="117"/>
      <c r="I77" s="36">
        <f>I10</f>
        <v>904</v>
      </c>
      <c r="J77" s="52"/>
    </row>
    <row r="78" spans="1:10" ht="12.95" customHeight="1">
      <c r="A78" s="2"/>
      <c r="B78" s="18"/>
      <c r="C78" s="19"/>
      <c r="D78" s="117" t="s">
        <v>22</v>
      </c>
      <c r="E78" s="117"/>
      <c r="F78" s="117"/>
      <c r="G78" s="117"/>
      <c r="H78" s="117"/>
      <c r="I78" s="36">
        <f>I62+I11</f>
        <v>564</v>
      </c>
      <c r="J78" s="53"/>
    </row>
    <row r="79" spans="1:10" ht="12.95" customHeight="1">
      <c r="A79" s="2"/>
      <c r="B79" s="18"/>
      <c r="C79" s="19"/>
      <c r="D79" s="117" t="s">
        <v>23</v>
      </c>
      <c r="E79" s="117"/>
      <c r="F79" s="117"/>
      <c r="G79" s="117"/>
      <c r="H79" s="117"/>
      <c r="I79" s="36">
        <f>I72+I12</f>
        <v>340</v>
      </c>
      <c r="J79" s="54"/>
    </row>
    <row r="80" spans="1:10" ht="12.95" customHeight="1">
      <c r="A80" s="2"/>
      <c r="B80" s="18"/>
      <c r="C80" s="19"/>
      <c r="D80" s="117" t="s">
        <v>24</v>
      </c>
      <c r="E80" s="117"/>
      <c r="F80" s="117"/>
      <c r="G80" s="117"/>
      <c r="H80" s="117"/>
      <c r="I80" s="36">
        <f>I78+I79</f>
        <v>904</v>
      </c>
      <c r="J80" s="54"/>
    </row>
    <row r="81" spans="1:10" ht="12.95" customHeight="1">
      <c r="A81" s="2"/>
      <c r="B81" s="18"/>
      <c r="C81" s="19"/>
      <c r="D81" s="127" t="s">
        <v>25</v>
      </c>
      <c r="E81" s="127"/>
      <c r="F81" s="127"/>
      <c r="G81" s="127"/>
      <c r="H81" s="127"/>
      <c r="I81" s="36">
        <f>I77-I80</f>
        <v>0</v>
      </c>
      <c r="J81" s="54"/>
    </row>
    <row r="82" spans="1:10" ht="12.95" customHeight="1">
      <c r="A82" s="2"/>
      <c r="B82" s="18"/>
      <c r="C82" s="19"/>
      <c r="D82" s="127" t="s">
        <v>26</v>
      </c>
      <c r="E82" s="127"/>
      <c r="F82" s="127"/>
      <c r="G82" s="127"/>
      <c r="H82" s="127"/>
      <c r="I82" s="36">
        <f>I75</f>
        <v>0</v>
      </c>
      <c r="J82" s="54"/>
    </row>
    <row r="83" spans="1:10" ht="12.95" customHeight="1">
      <c r="A83" s="2"/>
      <c r="B83" s="2"/>
      <c r="C83" s="28"/>
      <c r="D83" s="28"/>
      <c r="E83" s="55"/>
      <c r="F83" s="56"/>
      <c r="G83" s="57"/>
      <c r="H83" s="58">
        <v>44790</v>
      </c>
      <c r="I83" s="56"/>
      <c r="J83" s="59">
        <v>44804</v>
      </c>
    </row>
    <row r="84" spans="1:10" ht="12.95" customHeight="1">
      <c r="A84" s="2"/>
      <c r="B84" s="27" t="s">
        <v>34</v>
      </c>
      <c r="C84" s="19"/>
      <c r="D84" s="127" t="s">
        <v>27</v>
      </c>
      <c r="E84" s="127"/>
      <c r="F84" s="127"/>
      <c r="G84" s="127"/>
      <c r="H84" s="36">
        <v>529424.11</v>
      </c>
      <c r="I84" s="36">
        <f>I77</f>
        <v>904</v>
      </c>
      <c r="J84" s="36">
        <f>H84+I84</f>
        <v>530328.11</v>
      </c>
    </row>
    <row r="85" spans="1:10" ht="12.95" customHeight="1">
      <c r="A85" s="2"/>
      <c r="B85" s="18"/>
      <c r="C85" s="19"/>
      <c r="D85" s="117" t="s">
        <v>22</v>
      </c>
      <c r="E85" s="117"/>
      <c r="F85" s="117"/>
      <c r="G85" s="117"/>
      <c r="H85" s="35">
        <v>432115.56</v>
      </c>
      <c r="I85" s="36">
        <f>I62+I11</f>
        <v>564</v>
      </c>
      <c r="J85" s="35">
        <f>H85+I85</f>
        <v>432679.56</v>
      </c>
    </row>
    <row r="86" spans="1:10" ht="12.95" customHeight="1">
      <c r="A86" s="2"/>
      <c r="B86" s="18"/>
      <c r="C86" s="19"/>
      <c r="D86" s="117" t="s">
        <v>23</v>
      </c>
      <c r="E86" s="117"/>
      <c r="F86" s="117"/>
      <c r="G86" s="117"/>
      <c r="H86" s="35">
        <v>109958</v>
      </c>
      <c r="I86" s="36">
        <f>I72+I12</f>
        <v>340</v>
      </c>
      <c r="J86" s="35">
        <f>H86+I86</f>
        <v>110298</v>
      </c>
    </row>
    <row r="87" spans="1:10" ht="12.95" customHeight="1">
      <c r="A87" s="2"/>
      <c r="C87" s="28"/>
      <c r="D87" s="127" t="s">
        <v>28</v>
      </c>
      <c r="E87" s="127"/>
      <c r="F87" s="127"/>
      <c r="G87" s="127"/>
      <c r="H87" s="36">
        <f>SUM(H85:H86)</f>
        <v>542073.56</v>
      </c>
      <c r="I87" s="36">
        <f>SUM(I85:I86)</f>
        <v>904</v>
      </c>
      <c r="J87" s="36">
        <f>SUM(J85:J86)</f>
        <v>542977.56</v>
      </c>
    </row>
    <row r="88" spans="1:10" ht="12.95" customHeight="1">
      <c r="A88" s="2"/>
      <c r="B88" s="2"/>
      <c r="C88" s="28"/>
      <c r="D88" s="117" t="s">
        <v>17</v>
      </c>
      <c r="E88" s="117"/>
      <c r="F88" s="117"/>
      <c r="G88" s="117"/>
      <c r="H88" s="35">
        <f>H84-H87</f>
        <v>-12649.45000000007</v>
      </c>
      <c r="I88" s="36">
        <f>I84-I87</f>
        <v>0</v>
      </c>
      <c r="J88" s="35">
        <f>J84-J87</f>
        <v>-12649.45000000007</v>
      </c>
    </row>
    <row r="89" spans="1:10" ht="12.95" customHeight="1">
      <c r="A89" s="2"/>
      <c r="B89" s="29" t="s">
        <v>44</v>
      </c>
      <c r="C89" s="28"/>
      <c r="D89" s="127" t="s">
        <v>29</v>
      </c>
      <c r="E89" s="127"/>
      <c r="F89" s="127"/>
      <c r="G89" s="127"/>
      <c r="H89" s="60">
        <v>0</v>
      </c>
      <c r="I89" s="36">
        <f>I82</f>
        <v>0</v>
      </c>
      <c r="J89" s="36">
        <f>H89+I89</f>
        <v>0</v>
      </c>
    </row>
    <row r="90" spans="5:10" ht="12.95" customHeight="1">
      <c r="E90" s="64"/>
      <c r="F90" s="64"/>
      <c r="G90" s="64"/>
      <c r="H90" s="64"/>
      <c r="I90" s="64"/>
      <c r="J90" s="64"/>
    </row>
    <row r="91" ht="12.95" customHeight="1"/>
    <row r="92" ht="12.95" customHeight="1"/>
    <row r="93" ht="12.95" customHeight="1"/>
    <row r="94" ht="12.95" customHeight="1"/>
    <row r="95" ht="12.95" customHeight="1"/>
    <row r="96" ht="12.95" customHeight="1"/>
    <row r="97" ht="12.95" customHeight="1"/>
    <row r="98" ht="12.95" customHeight="1"/>
    <row r="99" ht="12.95" customHeight="1"/>
    <row r="100" ht="12.95" customHeight="1"/>
    <row r="101" ht="12.95" customHeight="1"/>
  </sheetData>
  <mergeCells count="34">
    <mergeCell ref="D10:G10"/>
    <mergeCell ref="B2:B3"/>
    <mergeCell ref="E2:E3"/>
    <mergeCell ref="F2:F3"/>
    <mergeCell ref="G2:G3"/>
    <mergeCell ref="A5:A6"/>
    <mergeCell ref="E62:G62"/>
    <mergeCell ref="D11:G11"/>
    <mergeCell ref="D12:G12"/>
    <mergeCell ref="D13:G13"/>
    <mergeCell ref="A15:A16"/>
    <mergeCell ref="A17:A18"/>
    <mergeCell ref="A19:A21"/>
    <mergeCell ref="A22:A24"/>
    <mergeCell ref="A25:A26"/>
    <mergeCell ref="A27:A29"/>
    <mergeCell ref="A30:A44"/>
    <mergeCell ref="A45:A48"/>
    <mergeCell ref="D87:G87"/>
    <mergeCell ref="D88:G88"/>
    <mergeCell ref="D89:G89"/>
    <mergeCell ref="A49:A61"/>
    <mergeCell ref="D80:H80"/>
    <mergeCell ref="D81:H81"/>
    <mergeCell ref="D82:H82"/>
    <mergeCell ref="D84:G84"/>
    <mergeCell ref="D85:G85"/>
    <mergeCell ref="D86:G86"/>
    <mergeCell ref="A65:A71"/>
    <mergeCell ref="E72:G72"/>
    <mergeCell ref="E75:G75"/>
    <mergeCell ref="D77:H77"/>
    <mergeCell ref="D78:H78"/>
    <mergeCell ref="D79:H79"/>
  </mergeCells>
  <conditionalFormatting sqref="B1:B2">
    <cfRule type="expression" priority="7" dxfId="2" stopIfTrue="1">
      <formula>$K1="Z"</formula>
    </cfRule>
    <cfRule type="expression" priority="8" dxfId="1" stopIfTrue="1">
      <formula>$K1="T"</formula>
    </cfRule>
    <cfRule type="expression" priority="9" dxfId="0" stopIfTrue="1">
      <formula>$K1="Y"</formula>
    </cfRule>
  </conditionalFormatting>
  <conditionalFormatting sqref="B2">
    <cfRule type="expression" priority="4" dxfId="2" stopIfTrue="1">
      <formula>$K2="Z"</formula>
    </cfRule>
    <cfRule type="expression" priority="5" dxfId="1" stopIfTrue="1">
      <formula>$K2="T"</formula>
    </cfRule>
    <cfRule type="expression" priority="6" dxfId="0" stopIfTrue="1">
      <formula>$K2="Y"</formula>
    </cfRule>
  </conditionalFormatting>
  <conditionalFormatting sqref="C10:C12 B1: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2022-09-01T06:06:58Z</cp:lastPrinted>
  <dcterms:created xsi:type="dcterms:W3CDTF">2019-02-01T08:27:03Z</dcterms:created>
  <dcterms:modified xsi:type="dcterms:W3CDTF">2022-09-01T06:44:37Z</dcterms:modified>
  <cp:category/>
  <cp:version/>
  <cp:contentType/>
  <cp:contentStatus/>
</cp:coreProperties>
</file>