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 11 14.9.2022" sheetId="11" r:id="rId1"/>
  </sheets>
  <definedNames/>
  <calcPr calcId="145621"/>
</workbook>
</file>

<file path=xl/sharedStrings.xml><?xml version="1.0" encoding="utf-8"?>
<sst xmlns="http://schemas.openxmlformats.org/spreadsheetml/2006/main" count="138" uniqueCount="113">
  <si>
    <t>Poř.</t>
  </si>
  <si>
    <t xml:space="preserve"> </t>
  </si>
  <si>
    <t>§</t>
  </si>
  <si>
    <t>Pol.</t>
  </si>
  <si>
    <t>Org.</t>
  </si>
  <si>
    <t xml:space="preserve">Platný </t>
  </si>
  <si>
    <t>RO</t>
  </si>
  <si>
    <t>Nový</t>
  </si>
  <si>
    <t>čís.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</si>
  <si>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</si>
  <si>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</si>
  <si>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</si>
  <si>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</si>
  <si>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</si>
  <si>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</si>
  <si>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</si>
  <si>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</si>
  <si>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</si>
  <si>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</si>
  <si>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</si>
  <si>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</si>
  <si>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</si>
  <si>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</si>
  <si>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</si>
  <si>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</si>
  <si>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</si>
  <si>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</si>
  <si>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</si>
  <si>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</si>
  <si>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</si>
  <si>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</si>
  <si>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</si>
  <si>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</si>
  <si>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</si>
  <si>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</si>
  <si>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4.</t>
  </si>
  <si>
    <t>5.</t>
  </si>
  <si>
    <t>6.</t>
  </si>
  <si>
    <t>7.</t>
  </si>
  <si>
    <t>N+Z+</t>
  </si>
  <si>
    <t>ÚZ</t>
  </si>
  <si>
    <t xml:space="preserve">Rozpočtové opatření č. 11/2022 - změna schvál. rozpočtu roku 2022 - září (údaje v tis. Kč) </t>
  </si>
  <si>
    <t>č. 11</t>
  </si>
  <si>
    <t>KTAJ Platy zaměstnanců v pracovním poměru - zvýšení</t>
  </si>
  <si>
    <t>Daň z příjmu právnických osob - zvýšení</t>
  </si>
  <si>
    <t>KTAJ ostatní osobní výdaje (dohody)</t>
  </si>
  <si>
    <t>0326</t>
  </si>
  <si>
    <t>KTAJ + KRŘ Odvody za neplnění povinnosti zaměstnávat zdravotně postižené - snížení</t>
  </si>
  <si>
    <t>KRŘ JSDH Otrokovice, ost. osobní výdaje - dohody, zvýšení, odměny za účast při zásahu v NP</t>
  </si>
  <si>
    <t>0700</t>
  </si>
  <si>
    <t>OMP Nebytové prostory - oprava hasičské zbrojnice Otrokovice</t>
  </si>
  <si>
    <t>0656</t>
  </si>
  <si>
    <t>5311</t>
  </si>
  <si>
    <t>MP DHM dovybavení vozidla (maják, vysílačka, GPS, kamery)</t>
  </si>
  <si>
    <t>MP náhrady mezd v době nemoci - zvýšení</t>
  </si>
  <si>
    <t>MP sociální zabezpečení, snížení, přesun na pol. 5424</t>
  </si>
  <si>
    <t>MP platy zaměstnanců v pracovním poměru, snížení přesun na pol. 5424</t>
  </si>
  <si>
    <t>MP Dopr. prostředky snížení, přesun na pol. 5137 dovybavení vozidla (maják, GPS, …)</t>
  </si>
  <si>
    <t>KTAJ platy zaměstnanců v pracovním poměru - snížení</t>
  </si>
  <si>
    <t>KTAJ náhrady mezd v době nemoci</t>
  </si>
  <si>
    <t>3639</t>
  </si>
  <si>
    <t>0128</t>
  </si>
  <si>
    <t>3429</t>
  </si>
  <si>
    <t>2304</t>
  </si>
  <si>
    <t>3314</t>
  </si>
  <si>
    <t>2203</t>
  </si>
  <si>
    <t>NZ</t>
  </si>
  <si>
    <t>ORM ROŠ zvýšení dostupnosti - nové trasy pro pěší</t>
  </si>
  <si>
    <t>ORM Projekty nejbližších let</t>
  </si>
  <si>
    <t>ORM Rekonstrukce městské knihovny - pobočka Baťov</t>
  </si>
  <si>
    <t>ORM Autobusové nádraží Baťov</t>
  </si>
  <si>
    <t>2221</t>
  </si>
  <si>
    <t>9302</t>
  </si>
  <si>
    <t>ORM ZŠ Trávníky oprava el. a kanal. rozvodů</t>
  </si>
  <si>
    <t>9340</t>
  </si>
  <si>
    <t>3113</t>
  </si>
  <si>
    <t>6255</t>
  </si>
  <si>
    <t>3419</t>
  </si>
  <si>
    <t>2297</t>
  </si>
  <si>
    <t>6264</t>
  </si>
  <si>
    <t>2289</t>
  </si>
  <si>
    <t>ORM ZŠ Mánesova revitalizace školního hřiště</t>
  </si>
  <si>
    <t>ORM Freetime zóna Trávníky</t>
  </si>
  <si>
    <t>8.</t>
  </si>
  <si>
    <t>0328</t>
  </si>
  <si>
    <t>SOC KD Trávníky DHM (šipky)</t>
  </si>
  <si>
    <t>SOC KD Trávníky el. energie, přesun na pol. 5137 v rámci org.</t>
  </si>
  <si>
    <t>0329</t>
  </si>
  <si>
    <t>SOC KD Baťov, lékárnička</t>
  </si>
  <si>
    <t>SOC KD Baťov, knihy, přesun na pol. 5133</t>
  </si>
  <si>
    <t>0331</t>
  </si>
  <si>
    <t>SOC KD Kvítkovice, plyn</t>
  </si>
  <si>
    <t>SOC KD Kvítkovice, lékárnička</t>
  </si>
  <si>
    <t>0445</t>
  </si>
  <si>
    <t>SOC SPOD PHM, zvýšení</t>
  </si>
  <si>
    <t>9.</t>
  </si>
  <si>
    <t>SOC SPOD léky a zdravotnický materiál (roušky), snížení</t>
  </si>
  <si>
    <t>0361</t>
  </si>
  <si>
    <t>0518</t>
  </si>
  <si>
    <t>Otrokovice,  14.9.2022</t>
  </si>
  <si>
    <t>ORM Významnější opravy vozovek (nespecifikované), snížení</t>
  </si>
  <si>
    <t>ORM Opravy chodníků Kvítkovice a Letiště, zvýšení</t>
  </si>
  <si>
    <t>KTAJ Povinné pojistné na soc. zabezpečení - zvýšení</t>
  </si>
  <si>
    <t>KTAJ Povinné pojištění na veř. zdravotní pojištění - zvýšení</t>
  </si>
  <si>
    <t>KTAJ služby školení a vzdělávání  - vedení města, snížení</t>
  </si>
  <si>
    <t>KTAJ účastnické poplatky za konference - vedení města, snížení</t>
  </si>
  <si>
    <t>KTAJ služby školení a vzdělávání - zaměstnanci MěÚ, zvýšení</t>
  </si>
  <si>
    <t>KTAJ účastnické poplatky - zaměstnanci MěÚ, snížení</t>
  </si>
  <si>
    <t>KRŘ Ochrana obyvatelstva, nákup služeb</t>
  </si>
  <si>
    <t>SOC KD Kvítkovice, občerstvení u akcí klubu, zvýšení</t>
  </si>
  <si>
    <t>OŠK Nein. dotace poskytované v oblasti kultury - přesun na MC J. Býmová dle us. č. RMO/8/16/22</t>
  </si>
  <si>
    <t>OŠK Nein. dotace pro MC Jana Býmová, dle us. č. RMO/8/16/22</t>
  </si>
  <si>
    <t>Příloha k us. č. RMO/6/16/22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</si>
</sst>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5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2" fillId="0" borderId="6" xfId="0" applyNumberFormat="1" applyFont="1" applyBorder="1"/>
    <xf numFmtId="4" fontId="1" fillId="0" borderId="7" xfId="0" applyNumberFormat="1" applyFont="1" applyBorder="1"/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4" fontId="2" fillId="3" borderId="8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9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8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/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/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" fillId="0" borderId="14" xfId="20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/>
    <xf numFmtId="4" fontId="9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/>
    <xf numFmtId="0" fontId="1" fillId="0" borderId="1" xfId="0" applyFont="1" applyFill="1" applyBorder="1"/>
    <xf numFmtId="4" fontId="1" fillId="0" borderId="10" xfId="0" applyNumberFormat="1" applyFont="1" applyFill="1" applyBorder="1"/>
    <xf numFmtId="0" fontId="1" fillId="4" borderId="10" xfId="0" applyFont="1" applyFill="1" applyBorder="1"/>
    <xf numFmtId="0" fontId="7" fillId="4" borderId="10" xfId="0" applyFont="1" applyFill="1" applyBorder="1" applyAlignment="1">
      <alignment horizontal="center"/>
    </xf>
    <xf numFmtId="4" fontId="1" fillId="4" borderId="10" xfId="0" applyNumberFormat="1" applyFont="1" applyFill="1" applyBorder="1"/>
    <xf numFmtId="4" fontId="9" fillId="4" borderId="10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/>
    <xf numFmtId="0" fontId="1" fillId="4" borderId="1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/>
    <xf numFmtId="4" fontId="1" fillId="4" borderId="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3 2" xfId="23"/>
    <cellStyle name="Normální 4" xfId="24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 topLeftCell="A1">
      <selection activeCell="V36" sqref="V36"/>
    </sheetView>
  </sheetViews>
  <sheetFormatPr defaultColWidth="9.140625" defaultRowHeight="15"/>
  <cols>
    <col min="1" max="1" width="4.00390625" style="63" customWidth="1"/>
    <col min="2" max="2" width="73.7109375" style="63" customWidth="1"/>
    <col min="3" max="3" width="4.140625" style="63" customWidth="1"/>
    <col min="4" max="4" width="9.8515625" style="63" customWidth="1"/>
    <col min="5" max="6" width="7.28125" style="63" customWidth="1"/>
    <col min="7" max="7" width="6.7109375" style="63" customWidth="1"/>
    <col min="8" max="8" width="10.7109375" style="63" customWidth="1"/>
    <col min="9" max="9" width="9.00390625" style="63" customWidth="1"/>
    <col min="10" max="10" width="10.7109375" style="63" customWidth="1"/>
    <col min="11" max="12" width="9.140625" style="63" hidden="1" customWidth="1"/>
    <col min="13" max="13" width="16.421875" style="63" hidden="1" customWidth="1"/>
    <col min="14" max="15" width="9.140625" style="63" hidden="1" customWidth="1"/>
    <col min="16" max="16" width="37.57421875" style="63" hidden="1" customWidth="1"/>
    <col min="17" max="16384" width="9.140625" style="63" customWidth="1"/>
  </cols>
  <sheetData>
    <row r="1" spans="1:10" ht="15" customHeight="1">
      <c r="A1" s="32" t="s">
        <v>41</v>
      </c>
      <c r="B1" s="32"/>
      <c r="C1" s="1"/>
      <c r="D1" s="1"/>
      <c r="E1" s="2"/>
      <c r="F1" s="2"/>
      <c r="G1" s="2"/>
      <c r="H1" s="32" t="s">
        <v>112</v>
      </c>
      <c r="I1" s="32"/>
      <c r="J1" s="32"/>
    </row>
    <row r="2" spans="1:10" ht="12.95" customHeight="1">
      <c r="A2" s="3" t="s">
        <v>0</v>
      </c>
      <c r="B2" s="119" t="s">
        <v>1</v>
      </c>
      <c r="C2" s="3"/>
      <c r="D2" s="3" t="s">
        <v>39</v>
      </c>
      <c r="E2" s="119" t="s">
        <v>2</v>
      </c>
      <c r="F2" s="119" t="s">
        <v>3</v>
      </c>
      <c r="G2" s="119" t="s">
        <v>4</v>
      </c>
      <c r="H2" s="3" t="s">
        <v>5</v>
      </c>
      <c r="I2" s="3" t="s">
        <v>6</v>
      </c>
      <c r="J2" s="3" t="s">
        <v>7</v>
      </c>
    </row>
    <row r="3" spans="1:10" ht="12.95" customHeight="1">
      <c r="A3" s="4" t="s">
        <v>8</v>
      </c>
      <c r="B3" s="120"/>
      <c r="C3" s="4"/>
      <c r="D3" s="4" t="s">
        <v>40</v>
      </c>
      <c r="E3" s="120"/>
      <c r="F3" s="120"/>
      <c r="G3" s="120"/>
      <c r="H3" s="4" t="s">
        <v>9</v>
      </c>
      <c r="I3" s="4" t="s">
        <v>42</v>
      </c>
      <c r="J3" s="4" t="s">
        <v>9</v>
      </c>
    </row>
    <row r="4" spans="1:10" ht="12.95" customHeight="1">
      <c r="A4" s="5" t="s">
        <v>10</v>
      </c>
      <c r="B4" s="6"/>
      <c r="C4" s="7"/>
      <c r="D4" s="7"/>
      <c r="E4" s="7"/>
      <c r="F4" s="7"/>
      <c r="G4" s="7"/>
      <c r="H4" s="7"/>
      <c r="I4" s="8"/>
      <c r="J4" s="67"/>
    </row>
    <row r="5" spans="1:10" ht="12.95" customHeight="1">
      <c r="A5" s="112" t="s">
        <v>11</v>
      </c>
      <c r="B5" s="74" t="s">
        <v>44</v>
      </c>
      <c r="C5" s="65"/>
      <c r="D5" s="68"/>
      <c r="E5" s="67"/>
      <c r="F5" s="67">
        <v>1121</v>
      </c>
      <c r="G5" s="68"/>
      <c r="H5" s="37">
        <v>63000</v>
      </c>
      <c r="I5" s="40">
        <v>1340</v>
      </c>
      <c r="J5" s="39">
        <f>H5+I5</f>
        <v>64340</v>
      </c>
    </row>
    <row r="6" spans="1:10" ht="12.95" customHeight="1">
      <c r="A6" s="9"/>
      <c r="B6" s="10"/>
      <c r="C6" s="11"/>
      <c r="D6" s="116" t="s">
        <v>14</v>
      </c>
      <c r="E6" s="116"/>
      <c r="F6" s="116"/>
      <c r="G6" s="116"/>
      <c r="H6" s="61">
        <f>H5</f>
        <v>63000</v>
      </c>
      <c r="I6" s="61">
        <f aca="true" t="shared" si="0" ref="I6:J6">I5</f>
        <v>1340</v>
      </c>
      <c r="J6" s="61">
        <f t="shared" si="0"/>
        <v>64340</v>
      </c>
    </row>
    <row r="7" spans="1:10" ht="12.95" customHeight="1">
      <c r="A7" s="9"/>
      <c r="B7" s="12" t="s">
        <v>33</v>
      </c>
      <c r="C7" s="11"/>
      <c r="D7" s="117" t="s">
        <v>15</v>
      </c>
      <c r="E7" s="117"/>
      <c r="F7" s="117"/>
      <c r="G7" s="117"/>
      <c r="H7" s="61">
        <v>0</v>
      </c>
      <c r="I7" s="61">
        <v>0</v>
      </c>
      <c r="J7" s="61">
        <v>0</v>
      </c>
    </row>
    <row r="8" spans="1:10" ht="12.95" customHeight="1">
      <c r="A8" s="9"/>
      <c r="B8" s="13"/>
      <c r="C8" s="11"/>
      <c r="D8" s="118" t="s">
        <v>16</v>
      </c>
      <c r="E8" s="118"/>
      <c r="F8" s="118"/>
      <c r="G8" s="118"/>
      <c r="H8" s="61">
        <v>0</v>
      </c>
      <c r="I8" s="61">
        <v>0</v>
      </c>
      <c r="J8" s="61">
        <v>0</v>
      </c>
    </row>
    <row r="9" spans="1:10" ht="12.95" customHeight="1">
      <c r="A9" s="14"/>
      <c r="B9" s="15"/>
      <c r="C9" s="16"/>
      <c r="D9" s="118" t="s">
        <v>17</v>
      </c>
      <c r="E9" s="118"/>
      <c r="F9" s="118"/>
      <c r="G9" s="118"/>
      <c r="H9" s="62">
        <f>H6-H7-H8</f>
        <v>63000</v>
      </c>
      <c r="I9" s="62">
        <f aca="true" t="shared" si="1" ref="I9:J9">I6-I7-I8</f>
        <v>1340</v>
      </c>
      <c r="J9" s="62">
        <f t="shared" si="1"/>
        <v>64340</v>
      </c>
    </row>
    <row r="10" spans="1:10" ht="12.95" customHeight="1">
      <c r="A10" s="17" t="s">
        <v>18</v>
      </c>
      <c r="B10" s="18"/>
      <c r="C10" s="19"/>
      <c r="D10" s="19"/>
      <c r="E10" s="20"/>
      <c r="F10" s="18"/>
      <c r="G10" s="18"/>
      <c r="H10" s="21"/>
      <c r="I10" s="21"/>
      <c r="J10" s="22"/>
    </row>
    <row r="11" spans="1:10" ht="12.95" customHeight="1">
      <c r="A11" s="113" t="s">
        <v>11</v>
      </c>
      <c r="B11" s="41" t="s">
        <v>43</v>
      </c>
      <c r="C11" s="65"/>
      <c r="D11" s="67"/>
      <c r="E11" s="67">
        <v>6171</v>
      </c>
      <c r="F11" s="67">
        <v>5011</v>
      </c>
      <c r="G11" s="68"/>
      <c r="H11" s="69">
        <v>66756.18</v>
      </c>
      <c r="I11" s="66">
        <v>1000</v>
      </c>
      <c r="J11" s="39">
        <f>H11+I11</f>
        <v>67756.18</v>
      </c>
    </row>
    <row r="12" spans="1:10" ht="12.95" customHeight="1">
      <c r="A12" s="114"/>
      <c r="B12" s="41" t="s">
        <v>102</v>
      </c>
      <c r="C12" s="65"/>
      <c r="D12" s="67"/>
      <c r="E12" s="67">
        <v>6171</v>
      </c>
      <c r="F12" s="67">
        <v>5031</v>
      </c>
      <c r="G12" s="68"/>
      <c r="H12" s="69">
        <v>16749.08</v>
      </c>
      <c r="I12" s="66">
        <v>250</v>
      </c>
      <c r="J12" s="39">
        <f aca="true" t="shared" si="2" ref="J12:J13">H12+I12</f>
        <v>16999.08</v>
      </c>
    </row>
    <row r="13" spans="1:10" ht="12.95" customHeight="1">
      <c r="A13" s="114"/>
      <c r="B13" s="41" t="s">
        <v>103</v>
      </c>
      <c r="C13" s="65"/>
      <c r="D13" s="67"/>
      <c r="E13" s="67">
        <v>6171</v>
      </c>
      <c r="F13" s="67">
        <v>5032</v>
      </c>
      <c r="G13" s="68"/>
      <c r="H13" s="69">
        <v>6027.91</v>
      </c>
      <c r="I13" s="66">
        <v>90</v>
      </c>
      <c r="J13" s="39">
        <f t="shared" si="2"/>
        <v>6117.91</v>
      </c>
    </row>
    <row r="14" spans="1:10" ht="12.95" customHeight="1">
      <c r="A14" s="113" t="s">
        <v>12</v>
      </c>
      <c r="B14" s="41" t="s">
        <v>107</v>
      </c>
      <c r="C14" s="65"/>
      <c r="D14" s="68"/>
      <c r="E14" s="67">
        <v>6171</v>
      </c>
      <c r="F14" s="67">
        <v>5176</v>
      </c>
      <c r="G14" s="68"/>
      <c r="H14" s="69">
        <v>50</v>
      </c>
      <c r="I14" s="66">
        <v>-30</v>
      </c>
      <c r="J14" s="39">
        <f aca="true" t="shared" si="3" ref="J14:J24">H14+I14</f>
        <v>20</v>
      </c>
    </row>
    <row r="15" spans="1:10" ht="12.95" customHeight="1">
      <c r="A15" s="114"/>
      <c r="B15" s="41" t="s">
        <v>104</v>
      </c>
      <c r="C15" s="65"/>
      <c r="D15" s="68"/>
      <c r="E15" s="67">
        <v>6112</v>
      </c>
      <c r="F15" s="67">
        <v>5167</v>
      </c>
      <c r="G15" s="68"/>
      <c r="H15" s="69">
        <v>35</v>
      </c>
      <c r="I15" s="66">
        <v>-20</v>
      </c>
      <c r="J15" s="39">
        <f t="shared" si="3"/>
        <v>15</v>
      </c>
    </row>
    <row r="16" spans="1:10" ht="12.95" customHeight="1">
      <c r="A16" s="114"/>
      <c r="B16" s="41" t="s">
        <v>105</v>
      </c>
      <c r="C16" s="65"/>
      <c r="D16" s="68"/>
      <c r="E16" s="67">
        <v>6112</v>
      </c>
      <c r="F16" s="67">
        <v>5176</v>
      </c>
      <c r="G16" s="68"/>
      <c r="H16" s="69">
        <v>30</v>
      </c>
      <c r="I16" s="66">
        <v>-20</v>
      </c>
      <c r="J16" s="39">
        <f t="shared" si="3"/>
        <v>10</v>
      </c>
    </row>
    <row r="17" spans="1:10" ht="12.95" customHeight="1">
      <c r="A17" s="114"/>
      <c r="B17" s="41" t="s">
        <v>106</v>
      </c>
      <c r="C17" s="65"/>
      <c r="D17" s="68"/>
      <c r="E17" s="67">
        <v>6171</v>
      </c>
      <c r="F17" s="67">
        <v>5167</v>
      </c>
      <c r="G17" s="68"/>
      <c r="H17" s="69">
        <v>690</v>
      </c>
      <c r="I17" s="66">
        <v>70</v>
      </c>
      <c r="J17" s="39">
        <f t="shared" si="3"/>
        <v>760</v>
      </c>
    </row>
    <row r="18" spans="1:13" ht="12.95" customHeight="1">
      <c r="A18" s="115" t="s">
        <v>13</v>
      </c>
      <c r="B18" s="41" t="s">
        <v>58</v>
      </c>
      <c r="C18" s="65"/>
      <c r="D18" s="67"/>
      <c r="E18" s="67">
        <v>6171</v>
      </c>
      <c r="F18" s="67">
        <v>5011</v>
      </c>
      <c r="G18" s="34"/>
      <c r="H18" s="69">
        <v>67756.18</v>
      </c>
      <c r="I18" s="66">
        <v>-750</v>
      </c>
      <c r="J18" s="39">
        <f t="shared" si="3"/>
        <v>67006.18</v>
      </c>
      <c r="K18" s="80"/>
      <c r="L18" s="81"/>
      <c r="M18" s="81"/>
    </row>
    <row r="19" spans="1:13" ht="12.95" customHeight="1">
      <c r="A19" s="115"/>
      <c r="B19" s="41" t="s">
        <v>59</v>
      </c>
      <c r="C19" s="65"/>
      <c r="D19" s="67"/>
      <c r="E19" s="67">
        <v>6171</v>
      </c>
      <c r="F19" s="67">
        <v>5424</v>
      </c>
      <c r="G19" s="34"/>
      <c r="H19" s="69">
        <v>442</v>
      </c>
      <c r="I19" s="66">
        <v>450</v>
      </c>
      <c r="J19" s="39">
        <f t="shared" si="3"/>
        <v>892</v>
      </c>
      <c r="K19" s="80"/>
      <c r="L19" s="81"/>
      <c r="M19" s="81"/>
    </row>
    <row r="20" spans="1:13" ht="12.95" customHeight="1">
      <c r="A20" s="115"/>
      <c r="B20" s="41" t="s">
        <v>45</v>
      </c>
      <c r="C20" s="65"/>
      <c r="D20" s="67"/>
      <c r="E20" s="67">
        <v>6171</v>
      </c>
      <c r="F20" s="67">
        <v>5021</v>
      </c>
      <c r="G20" s="34"/>
      <c r="H20" s="69">
        <v>300.15</v>
      </c>
      <c r="I20" s="66">
        <v>300</v>
      </c>
      <c r="J20" s="39">
        <f t="shared" si="3"/>
        <v>600.15</v>
      </c>
      <c r="K20" s="80"/>
      <c r="L20" s="81"/>
      <c r="M20" s="81"/>
    </row>
    <row r="21" spans="1:13" ht="12.95" customHeight="1">
      <c r="A21" s="113" t="s">
        <v>35</v>
      </c>
      <c r="B21" s="82" t="s">
        <v>47</v>
      </c>
      <c r="C21" s="65"/>
      <c r="D21" s="67"/>
      <c r="E21" s="67">
        <v>6171</v>
      </c>
      <c r="F21" s="67">
        <v>5195</v>
      </c>
      <c r="G21" s="68"/>
      <c r="H21" s="69">
        <v>15</v>
      </c>
      <c r="I21" s="66">
        <v>-10</v>
      </c>
      <c r="J21" s="39">
        <f t="shared" si="3"/>
        <v>5</v>
      </c>
      <c r="K21" s="78"/>
      <c r="L21" s="79"/>
      <c r="M21" s="79"/>
    </row>
    <row r="22" spans="1:13" ht="12.95" customHeight="1">
      <c r="A22" s="114"/>
      <c r="B22" s="82" t="s">
        <v>48</v>
      </c>
      <c r="C22" s="65"/>
      <c r="D22" s="67"/>
      <c r="E22" s="67">
        <v>5512</v>
      </c>
      <c r="F22" s="67">
        <v>5021</v>
      </c>
      <c r="G22" s="68" t="s">
        <v>46</v>
      </c>
      <c r="H22" s="69">
        <v>78</v>
      </c>
      <c r="I22" s="66">
        <v>10</v>
      </c>
      <c r="J22" s="39">
        <f t="shared" si="3"/>
        <v>88</v>
      </c>
      <c r="K22" s="78"/>
      <c r="L22" s="79"/>
      <c r="M22" s="79"/>
    </row>
    <row r="23" spans="1:13" ht="12.95" customHeight="1">
      <c r="A23" s="115" t="s">
        <v>36</v>
      </c>
      <c r="B23" s="82" t="s">
        <v>108</v>
      </c>
      <c r="C23" s="65"/>
      <c r="D23" s="67"/>
      <c r="E23" s="67">
        <v>5212</v>
      </c>
      <c r="F23" s="67">
        <v>5169</v>
      </c>
      <c r="G23" s="67"/>
      <c r="H23" s="69">
        <v>195.5</v>
      </c>
      <c r="I23" s="66">
        <v>-4</v>
      </c>
      <c r="J23" s="39">
        <f t="shared" si="3"/>
        <v>191.5</v>
      </c>
      <c r="K23" s="78"/>
      <c r="L23" s="79"/>
      <c r="M23" s="79"/>
    </row>
    <row r="24" spans="1:13" ht="12.95" customHeight="1">
      <c r="A24" s="115"/>
      <c r="B24" s="82" t="s">
        <v>50</v>
      </c>
      <c r="C24" s="65"/>
      <c r="D24" s="67"/>
      <c r="E24" s="67">
        <v>3613</v>
      </c>
      <c r="F24" s="67">
        <v>5171</v>
      </c>
      <c r="G24" s="34" t="s">
        <v>49</v>
      </c>
      <c r="H24" s="69">
        <v>400</v>
      </c>
      <c r="I24" s="66">
        <v>4</v>
      </c>
      <c r="J24" s="39">
        <f t="shared" si="3"/>
        <v>404</v>
      </c>
      <c r="K24" s="78"/>
      <c r="L24" s="79"/>
      <c r="M24" s="79"/>
    </row>
    <row r="25" spans="1:13" ht="12.95" customHeight="1">
      <c r="A25" s="114" t="s">
        <v>37</v>
      </c>
      <c r="B25" s="74" t="s">
        <v>53</v>
      </c>
      <c r="C25" s="83"/>
      <c r="D25" s="83"/>
      <c r="E25" s="86" t="s">
        <v>52</v>
      </c>
      <c r="F25" s="87">
        <v>5137</v>
      </c>
      <c r="G25" s="86" t="s">
        <v>51</v>
      </c>
      <c r="H25" s="69">
        <v>74</v>
      </c>
      <c r="I25" s="66">
        <v>191</v>
      </c>
      <c r="J25" s="39">
        <f aca="true" t="shared" si="4" ref="J25:J41">H25+I25</f>
        <v>265</v>
      </c>
      <c r="K25" s="77"/>
      <c r="L25" s="77"/>
      <c r="M25" s="77"/>
    </row>
    <row r="26" spans="1:13" ht="12.95" customHeight="1">
      <c r="A26" s="114"/>
      <c r="B26" s="74" t="s">
        <v>56</v>
      </c>
      <c r="C26" s="83"/>
      <c r="D26" s="83"/>
      <c r="E26" s="86" t="s">
        <v>52</v>
      </c>
      <c r="F26" s="87">
        <v>5011</v>
      </c>
      <c r="G26" s="86" t="s">
        <v>51</v>
      </c>
      <c r="H26" s="69">
        <v>11790.5</v>
      </c>
      <c r="I26" s="66">
        <v>-50</v>
      </c>
      <c r="J26" s="39">
        <f t="shared" si="4"/>
        <v>11740.5</v>
      </c>
      <c r="K26" s="77"/>
      <c r="L26" s="77"/>
      <c r="M26" s="77"/>
    </row>
    <row r="27" spans="1:13" ht="12.95" customHeight="1">
      <c r="A27" s="114"/>
      <c r="B27" s="91" t="s">
        <v>55</v>
      </c>
      <c r="C27" s="83"/>
      <c r="D27" s="83"/>
      <c r="E27" s="86" t="s">
        <v>52</v>
      </c>
      <c r="F27" s="87">
        <v>5031</v>
      </c>
      <c r="G27" s="88" t="s">
        <v>51</v>
      </c>
      <c r="H27" s="69">
        <v>2917</v>
      </c>
      <c r="I27" s="66">
        <v>-30</v>
      </c>
      <c r="J27" s="89">
        <f t="shared" si="4"/>
        <v>2887</v>
      </c>
      <c r="K27" s="77"/>
      <c r="L27" s="77"/>
      <c r="M27" s="77"/>
    </row>
    <row r="28" spans="1:13" ht="12.95" customHeight="1">
      <c r="A28" s="114"/>
      <c r="B28" s="91" t="s">
        <v>54</v>
      </c>
      <c r="C28" s="83"/>
      <c r="D28" s="83"/>
      <c r="E28" s="86" t="s">
        <v>52</v>
      </c>
      <c r="F28" s="87">
        <v>5424</v>
      </c>
      <c r="G28" s="88" t="s">
        <v>51</v>
      </c>
      <c r="H28" s="69">
        <v>55</v>
      </c>
      <c r="I28" s="66">
        <v>80</v>
      </c>
      <c r="J28" s="89">
        <f t="shared" si="4"/>
        <v>135</v>
      </c>
      <c r="K28" s="77"/>
      <c r="L28" s="77"/>
      <c r="M28" s="77"/>
    </row>
    <row r="29" spans="1:13" ht="12.95" customHeight="1">
      <c r="A29" s="115" t="s">
        <v>38</v>
      </c>
      <c r="B29" s="104" t="s">
        <v>73</v>
      </c>
      <c r="C29" s="65"/>
      <c r="D29" s="68"/>
      <c r="E29" s="67">
        <v>3113</v>
      </c>
      <c r="F29" s="67">
        <v>5171</v>
      </c>
      <c r="G29" s="68" t="s">
        <v>74</v>
      </c>
      <c r="H29" s="69">
        <v>1566.82</v>
      </c>
      <c r="I29" s="66">
        <v>21</v>
      </c>
      <c r="J29" s="89">
        <f t="shared" si="4"/>
        <v>1587.82</v>
      </c>
      <c r="K29" s="77"/>
      <c r="L29" s="77"/>
      <c r="M29" s="77"/>
    </row>
    <row r="30" spans="1:13" ht="12.95" customHeight="1">
      <c r="A30" s="115"/>
      <c r="B30" s="107" t="s">
        <v>100</v>
      </c>
      <c r="C30" s="65"/>
      <c r="D30" s="68"/>
      <c r="E30" s="67">
        <v>2212</v>
      </c>
      <c r="F30" s="67">
        <v>5171</v>
      </c>
      <c r="G30" s="68" t="s">
        <v>79</v>
      </c>
      <c r="H30" s="69">
        <v>1400</v>
      </c>
      <c r="I30" s="66">
        <v>-110</v>
      </c>
      <c r="J30" s="89">
        <f t="shared" si="4"/>
        <v>1290</v>
      </c>
      <c r="K30" s="77"/>
      <c r="L30" s="77"/>
      <c r="M30" s="77"/>
    </row>
    <row r="31" spans="1:13" ht="12.95" customHeight="1">
      <c r="A31" s="115"/>
      <c r="B31" s="107" t="s">
        <v>101</v>
      </c>
      <c r="C31" s="65"/>
      <c r="D31" s="67"/>
      <c r="E31" s="67">
        <v>2219</v>
      </c>
      <c r="F31" s="67">
        <v>5171</v>
      </c>
      <c r="G31" s="34" t="s">
        <v>80</v>
      </c>
      <c r="H31" s="69">
        <v>1498</v>
      </c>
      <c r="I31" s="66">
        <v>110</v>
      </c>
      <c r="J31" s="89">
        <f t="shared" si="4"/>
        <v>1608</v>
      </c>
      <c r="K31" s="77"/>
      <c r="L31" s="77"/>
      <c r="M31" s="77"/>
    </row>
    <row r="32" spans="1:13" ht="12.95" customHeight="1">
      <c r="A32" s="115" t="s">
        <v>83</v>
      </c>
      <c r="B32" s="107" t="s">
        <v>86</v>
      </c>
      <c r="C32" s="65"/>
      <c r="D32" s="67"/>
      <c r="E32" s="67">
        <v>4379</v>
      </c>
      <c r="F32" s="67">
        <v>5154</v>
      </c>
      <c r="G32" s="34" t="s">
        <v>84</v>
      </c>
      <c r="H32" s="93">
        <v>4.5</v>
      </c>
      <c r="I32" s="66">
        <v>-2</v>
      </c>
      <c r="J32" s="89">
        <f t="shared" si="4"/>
        <v>2.5</v>
      </c>
      <c r="K32" s="77"/>
      <c r="L32" s="77"/>
      <c r="M32" s="77"/>
    </row>
    <row r="33" spans="1:13" ht="12.95" customHeight="1">
      <c r="A33" s="115"/>
      <c r="B33" s="94" t="s">
        <v>85</v>
      </c>
      <c r="C33" s="99" t="s">
        <v>66</v>
      </c>
      <c r="D33" s="108"/>
      <c r="E33" s="108">
        <v>4379</v>
      </c>
      <c r="F33" s="108">
        <v>5137</v>
      </c>
      <c r="G33" s="109" t="s">
        <v>84</v>
      </c>
      <c r="H33" s="96">
        <v>0</v>
      </c>
      <c r="I33" s="110">
        <v>2</v>
      </c>
      <c r="J33" s="111">
        <f t="shared" si="4"/>
        <v>2</v>
      </c>
      <c r="K33" s="77"/>
      <c r="L33" s="77"/>
      <c r="M33" s="77"/>
    </row>
    <row r="34" spans="1:13" ht="12.95" customHeight="1">
      <c r="A34" s="115"/>
      <c r="B34" s="107" t="s">
        <v>89</v>
      </c>
      <c r="C34" s="65"/>
      <c r="D34" s="67"/>
      <c r="E34" s="67">
        <v>4379</v>
      </c>
      <c r="F34" s="67">
        <v>5136</v>
      </c>
      <c r="G34" s="34" t="s">
        <v>87</v>
      </c>
      <c r="H34" s="93">
        <v>2</v>
      </c>
      <c r="I34" s="66">
        <v>-1</v>
      </c>
      <c r="J34" s="89">
        <f t="shared" si="4"/>
        <v>1</v>
      </c>
      <c r="K34" s="77"/>
      <c r="L34" s="77"/>
      <c r="M34" s="77"/>
    </row>
    <row r="35" spans="1:13" ht="12.95" customHeight="1">
      <c r="A35" s="115"/>
      <c r="B35" s="94" t="s">
        <v>88</v>
      </c>
      <c r="C35" s="99" t="s">
        <v>66</v>
      </c>
      <c r="D35" s="108"/>
      <c r="E35" s="108">
        <v>4379</v>
      </c>
      <c r="F35" s="108">
        <v>5133</v>
      </c>
      <c r="G35" s="109" t="s">
        <v>87</v>
      </c>
      <c r="H35" s="96">
        <v>0</v>
      </c>
      <c r="I35" s="110">
        <v>1</v>
      </c>
      <c r="J35" s="111">
        <f t="shared" si="4"/>
        <v>1</v>
      </c>
      <c r="K35" s="77"/>
      <c r="L35" s="77"/>
      <c r="M35" s="77"/>
    </row>
    <row r="36" spans="1:13" ht="12.95" customHeight="1">
      <c r="A36" s="115"/>
      <c r="B36" s="107" t="s">
        <v>91</v>
      </c>
      <c r="C36" s="65"/>
      <c r="D36" s="67"/>
      <c r="E36" s="67">
        <v>4379</v>
      </c>
      <c r="F36" s="67">
        <v>5153</v>
      </c>
      <c r="G36" s="34" t="s">
        <v>90</v>
      </c>
      <c r="H36" s="93">
        <v>20</v>
      </c>
      <c r="I36" s="66">
        <v>-5</v>
      </c>
      <c r="J36" s="89">
        <f t="shared" si="4"/>
        <v>15</v>
      </c>
      <c r="K36" s="77"/>
      <c r="L36" s="77"/>
      <c r="M36" s="77"/>
    </row>
    <row r="37" spans="1:13" ht="12.95" customHeight="1">
      <c r="A37" s="115"/>
      <c r="B37" s="94" t="s">
        <v>92</v>
      </c>
      <c r="C37" s="99" t="s">
        <v>66</v>
      </c>
      <c r="D37" s="108"/>
      <c r="E37" s="108">
        <v>4379</v>
      </c>
      <c r="F37" s="108">
        <v>5133</v>
      </c>
      <c r="G37" s="109" t="s">
        <v>90</v>
      </c>
      <c r="H37" s="96">
        <v>0</v>
      </c>
      <c r="I37" s="110">
        <v>1</v>
      </c>
      <c r="J37" s="111">
        <f t="shared" si="4"/>
        <v>1</v>
      </c>
      <c r="K37" s="77"/>
      <c r="L37" s="77"/>
      <c r="M37" s="77"/>
    </row>
    <row r="38" spans="1:13" ht="12.95" customHeight="1">
      <c r="A38" s="115"/>
      <c r="B38" s="107" t="s">
        <v>109</v>
      </c>
      <c r="C38" s="65"/>
      <c r="D38" s="67"/>
      <c r="E38" s="67">
        <v>4379</v>
      </c>
      <c r="F38" s="67">
        <v>5175</v>
      </c>
      <c r="G38" s="34" t="s">
        <v>90</v>
      </c>
      <c r="H38" s="93">
        <v>4</v>
      </c>
      <c r="I38" s="66">
        <v>4</v>
      </c>
      <c r="J38" s="89">
        <f t="shared" si="4"/>
        <v>8</v>
      </c>
      <c r="K38" s="77"/>
      <c r="L38" s="77"/>
      <c r="M38" s="77"/>
    </row>
    <row r="39" spans="1:13" ht="12.95" customHeight="1">
      <c r="A39" s="115"/>
      <c r="B39" s="107" t="s">
        <v>96</v>
      </c>
      <c r="C39" s="65"/>
      <c r="D39" s="67">
        <v>13024</v>
      </c>
      <c r="E39" s="67">
        <v>4329</v>
      </c>
      <c r="F39" s="67">
        <v>5133</v>
      </c>
      <c r="G39" s="34" t="s">
        <v>93</v>
      </c>
      <c r="H39" s="93">
        <v>10</v>
      </c>
      <c r="I39" s="66">
        <v>-10</v>
      </c>
      <c r="J39" s="89">
        <f t="shared" si="4"/>
        <v>0</v>
      </c>
      <c r="K39" s="77"/>
      <c r="L39" s="77"/>
      <c r="M39" s="77"/>
    </row>
    <row r="40" spans="1:13" ht="12.95" customHeight="1">
      <c r="A40" s="115"/>
      <c r="B40" s="107" t="s">
        <v>94</v>
      </c>
      <c r="C40" s="65"/>
      <c r="D40" s="67">
        <v>13024</v>
      </c>
      <c r="E40" s="67">
        <v>4329</v>
      </c>
      <c r="F40" s="67">
        <v>5156</v>
      </c>
      <c r="G40" s="34" t="s">
        <v>93</v>
      </c>
      <c r="H40" s="93">
        <v>12</v>
      </c>
      <c r="I40" s="66">
        <v>10</v>
      </c>
      <c r="J40" s="89">
        <f t="shared" si="4"/>
        <v>22</v>
      </c>
      <c r="K40" s="77"/>
      <c r="L40" s="77"/>
      <c r="M40" s="77"/>
    </row>
    <row r="41" spans="1:13" ht="12.95" customHeight="1">
      <c r="A41" s="113" t="s">
        <v>95</v>
      </c>
      <c r="B41" s="107" t="s">
        <v>110</v>
      </c>
      <c r="C41" s="65"/>
      <c r="D41" s="67"/>
      <c r="E41" s="67">
        <v>3399</v>
      </c>
      <c r="F41" s="67">
        <v>5222</v>
      </c>
      <c r="G41" s="34" t="s">
        <v>98</v>
      </c>
      <c r="H41" s="93">
        <v>110</v>
      </c>
      <c r="I41" s="66">
        <v>-30</v>
      </c>
      <c r="J41" s="89">
        <f t="shared" si="4"/>
        <v>80</v>
      </c>
      <c r="K41" s="77"/>
      <c r="L41" s="77"/>
      <c r="M41" s="77"/>
    </row>
    <row r="42" spans="1:13" ht="12.95" customHeight="1">
      <c r="A42" s="131"/>
      <c r="B42" s="90" t="s">
        <v>111</v>
      </c>
      <c r="C42" s="65" t="s">
        <v>66</v>
      </c>
      <c r="D42" s="68"/>
      <c r="E42" s="67">
        <v>3111</v>
      </c>
      <c r="F42" s="67">
        <v>5212</v>
      </c>
      <c r="G42" s="68" t="s">
        <v>97</v>
      </c>
      <c r="H42" s="69">
        <v>0</v>
      </c>
      <c r="I42" s="66">
        <v>30</v>
      </c>
      <c r="J42" s="39">
        <f>H42+I42</f>
        <v>30</v>
      </c>
      <c r="K42" s="77"/>
      <c r="L42" s="77"/>
      <c r="M42" s="77"/>
    </row>
    <row r="43" spans="1:10" ht="12.95" customHeight="1">
      <c r="A43" s="14"/>
      <c r="B43" s="18"/>
      <c r="C43" s="19"/>
      <c r="D43" s="19"/>
      <c r="E43" s="123" t="s">
        <v>19</v>
      </c>
      <c r="F43" s="124"/>
      <c r="G43" s="125"/>
      <c r="H43" s="23">
        <f>SUM(H11:H42)</f>
        <v>178988.81999999998</v>
      </c>
      <c r="I43" s="23">
        <f>SUM(I11:I42)</f>
        <v>1552</v>
      </c>
      <c r="J43" s="23">
        <f>SUM(J11:J42)</f>
        <v>180540.81999999998</v>
      </c>
    </row>
    <row r="44" spans="1:10" ht="12.95" customHeight="1">
      <c r="A44" s="33" t="s">
        <v>20</v>
      </c>
      <c r="B44" s="18"/>
      <c r="C44" s="19"/>
      <c r="D44" s="19"/>
      <c r="E44" s="20"/>
      <c r="F44" s="18"/>
      <c r="G44" s="18"/>
      <c r="H44" s="21"/>
      <c r="I44" s="21"/>
      <c r="J44" s="24"/>
    </row>
    <row r="45" spans="1:10" ht="12.95" customHeight="1">
      <c r="A45" s="75" t="s">
        <v>11</v>
      </c>
      <c r="B45" s="74" t="s">
        <v>57</v>
      </c>
      <c r="C45" s="83"/>
      <c r="D45" s="83"/>
      <c r="E45" s="86" t="s">
        <v>52</v>
      </c>
      <c r="F45" s="87">
        <v>6123</v>
      </c>
      <c r="G45" s="86" t="s">
        <v>51</v>
      </c>
      <c r="H45" s="69">
        <v>650</v>
      </c>
      <c r="I45" s="66">
        <v>-191</v>
      </c>
      <c r="J45" s="39">
        <f>H45+I45</f>
        <v>459</v>
      </c>
    </row>
    <row r="46" spans="1:14" ht="12.95" customHeight="1">
      <c r="A46" s="130" t="s">
        <v>12</v>
      </c>
      <c r="B46" s="92" t="s">
        <v>68</v>
      </c>
      <c r="C46" s="83"/>
      <c r="D46" s="83"/>
      <c r="E46" s="100" t="s">
        <v>60</v>
      </c>
      <c r="F46" s="101">
        <v>6121</v>
      </c>
      <c r="G46" s="100" t="s">
        <v>61</v>
      </c>
      <c r="H46" s="93">
        <v>217.6</v>
      </c>
      <c r="I46" s="85">
        <v>-217</v>
      </c>
      <c r="J46" s="39">
        <f aca="true" t="shared" si="5" ref="J46:J51">H46+I46</f>
        <v>0.5999999999999943</v>
      </c>
      <c r="K46" s="69">
        <f aca="true" t="shared" si="6" ref="K46:K49">H46+I46</f>
        <v>0.5999999999999943</v>
      </c>
      <c r="N46" s="76"/>
    </row>
    <row r="47" spans="1:14" ht="12.95" customHeight="1">
      <c r="A47" s="130"/>
      <c r="B47" s="92" t="s">
        <v>67</v>
      </c>
      <c r="C47" s="83"/>
      <c r="D47" s="83"/>
      <c r="E47" s="100" t="s">
        <v>62</v>
      </c>
      <c r="F47" s="101">
        <v>6121</v>
      </c>
      <c r="G47" s="100" t="s">
        <v>63</v>
      </c>
      <c r="H47" s="93">
        <v>280</v>
      </c>
      <c r="I47" s="85">
        <v>-33</v>
      </c>
      <c r="J47" s="39">
        <f t="shared" si="5"/>
        <v>247</v>
      </c>
      <c r="K47" s="69">
        <f t="shared" si="6"/>
        <v>247</v>
      </c>
      <c r="N47" s="76"/>
    </row>
    <row r="48" spans="1:14" ht="12.95" customHeight="1">
      <c r="A48" s="130"/>
      <c r="B48" s="94" t="s">
        <v>69</v>
      </c>
      <c r="C48" s="99" t="s">
        <v>66</v>
      </c>
      <c r="D48" s="95"/>
      <c r="E48" s="102" t="s">
        <v>64</v>
      </c>
      <c r="F48" s="103">
        <v>6121</v>
      </c>
      <c r="G48" s="102" t="s">
        <v>65</v>
      </c>
      <c r="H48" s="96">
        <v>0</v>
      </c>
      <c r="I48" s="97">
        <v>250</v>
      </c>
      <c r="J48" s="98">
        <f t="shared" si="5"/>
        <v>250</v>
      </c>
      <c r="K48" s="69">
        <f t="shared" si="6"/>
        <v>250</v>
      </c>
      <c r="N48" s="76"/>
    </row>
    <row r="49" spans="1:14" ht="12.95" customHeight="1">
      <c r="A49" s="130"/>
      <c r="B49" s="74" t="s">
        <v>70</v>
      </c>
      <c r="C49" s="83"/>
      <c r="D49" s="83"/>
      <c r="E49" s="86" t="s">
        <v>71</v>
      </c>
      <c r="F49" s="87">
        <v>6121</v>
      </c>
      <c r="G49" s="86" t="s">
        <v>72</v>
      </c>
      <c r="H49" s="84">
        <v>14493.4</v>
      </c>
      <c r="I49" s="85">
        <v>-74</v>
      </c>
      <c r="J49" s="39">
        <f t="shared" si="5"/>
        <v>14419.4</v>
      </c>
      <c r="K49" s="69">
        <f t="shared" si="6"/>
        <v>14419.4</v>
      </c>
      <c r="N49" s="76"/>
    </row>
    <row r="50" spans="1:14" ht="12.95" customHeight="1">
      <c r="A50" s="130"/>
      <c r="B50" s="106" t="s">
        <v>81</v>
      </c>
      <c r="C50" s="105"/>
      <c r="D50" s="105"/>
      <c r="E50" s="86" t="s">
        <v>75</v>
      </c>
      <c r="F50" s="87">
        <v>6121</v>
      </c>
      <c r="G50" s="86" t="s">
        <v>76</v>
      </c>
      <c r="H50" s="84">
        <v>129</v>
      </c>
      <c r="I50" s="85">
        <v>35</v>
      </c>
      <c r="J50" s="39">
        <f t="shared" si="5"/>
        <v>164</v>
      </c>
      <c r="K50" s="69">
        <f>G50+I50</f>
        <v>6290</v>
      </c>
      <c r="N50" s="76"/>
    </row>
    <row r="51" spans="1:14" ht="12.95" customHeight="1">
      <c r="A51" s="130"/>
      <c r="B51" s="106" t="s">
        <v>82</v>
      </c>
      <c r="C51" s="105"/>
      <c r="D51" s="105"/>
      <c r="E51" s="86" t="s">
        <v>77</v>
      </c>
      <c r="F51" s="87">
        <v>6121</v>
      </c>
      <c r="G51" s="86" t="s">
        <v>78</v>
      </c>
      <c r="H51" s="84">
        <v>4563</v>
      </c>
      <c r="I51" s="85">
        <v>18</v>
      </c>
      <c r="J51" s="39">
        <f t="shared" si="5"/>
        <v>4581</v>
      </c>
      <c r="K51" s="69">
        <f>G51+I51</f>
        <v>2315</v>
      </c>
      <c r="N51" s="76"/>
    </row>
    <row r="52" spans="1:10" ht="12.95" customHeight="1">
      <c r="A52" s="73"/>
      <c r="B52" s="70"/>
      <c r="C52" s="72"/>
      <c r="D52" s="71"/>
      <c r="E52" s="126" t="s">
        <v>21</v>
      </c>
      <c r="F52" s="126"/>
      <c r="G52" s="126"/>
      <c r="H52" s="42">
        <f>SUM(H45:H51)</f>
        <v>20333</v>
      </c>
      <c r="I52" s="42">
        <f>SUM(I45:I51)</f>
        <v>-212</v>
      </c>
      <c r="J52" s="42">
        <f>SUM(J45:J51)</f>
        <v>20121</v>
      </c>
    </row>
    <row r="53" spans="1:10" ht="12.95" customHeight="1">
      <c r="A53" s="43" t="s">
        <v>31</v>
      </c>
      <c r="B53" s="44"/>
      <c r="C53" s="45"/>
      <c r="D53" s="45"/>
      <c r="E53" s="46"/>
      <c r="F53" s="46"/>
      <c r="G53" s="46"/>
      <c r="H53" s="47"/>
      <c r="I53" s="48"/>
      <c r="J53" s="49"/>
    </row>
    <row r="54" spans="1:10" ht="12.95" customHeight="1">
      <c r="A54" s="75"/>
      <c r="B54" s="41"/>
      <c r="C54" s="38"/>
      <c r="D54" s="75"/>
      <c r="E54" s="50"/>
      <c r="F54" s="34"/>
      <c r="G54" s="34"/>
      <c r="H54" s="37"/>
      <c r="I54" s="40"/>
      <c r="J54" s="37"/>
    </row>
    <row r="55" spans="1:10" ht="12.95" customHeight="1">
      <c r="A55" s="16"/>
      <c r="B55" s="15"/>
      <c r="C55" s="16"/>
      <c r="D55" s="16"/>
      <c r="E55" s="127" t="s">
        <v>32</v>
      </c>
      <c r="F55" s="128"/>
      <c r="G55" s="129"/>
      <c r="H55" s="51">
        <f>SUM(H54:H54)</f>
        <v>0</v>
      </c>
      <c r="I55" s="51">
        <f>SUM(I54:I54)</f>
        <v>0</v>
      </c>
      <c r="J55" s="51">
        <f>SUM(J54:J54)</f>
        <v>0</v>
      </c>
    </row>
    <row r="56" spans="1:10" ht="12.95" customHeight="1">
      <c r="A56" s="16"/>
      <c r="B56" s="15"/>
      <c r="C56" s="16"/>
      <c r="D56" s="16"/>
      <c r="E56" s="25"/>
      <c r="F56" s="25"/>
      <c r="G56" s="26"/>
      <c r="H56" s="31"/>
      <c r="I56" s="30"/>
      <c r="J56" s="31"/>
    </row>
    <row r="57" spans="1:10" ht="12.95" customHeight="1">
      <c r="A57" s="2"/>
      <c r="B57" s="27" t="s">
        <v>30</v>
      </c>
      <c r="C57" s="19"/>
      <c r="D57" s="122" t="s">
        <v>14</v>
      </c>
      <c r="E57" s="122"/>
      <c r="F57" s="122"/>
      <c r="G57" s="122"/>
      <c r="H57" s="122"/>
      <c r="I57" s="36">
        <f>I6</f>
        <v>1340</v>
      </c>
      <c r="J57" s="52"/>
    </row>
    <row r="58" spans="1:10" ht="12.95" customHeight="1">
      <c r="A58" s="2"/>
      <c r="B58" s="18"/>
      <c r="C58" s="19"/>
      <c r="D58" s="122" t="s">
        <v>22</v>
      </c>
      <c r="E58" s="122"/>
      <c r="F58" s="122"/>
      <c r="G58" s="122"/>
      <c r="H58" s="122"/>
      <c r="I58" s="36">
        <f>I43+I7</f>
        <v>1552</v>
      </c>
      <c r="J58" s="53"/>
    </row>
    <row r="59" spans="1:10" ht="12.95" customHeight="1">
      <c r="A59" s="2"/>
      <c r="B59" s="18"/>
      <c r="C59" s="19"/>
      <c r="D59" s="122" t="s">
        <v>23</v>
      </c>
      <c r="E59" s="122"/>
      <c r="F59" s="122"/>
      <c r="G59" s="122"/>
      <c r="H59" s="122"/>
      <c r="I59" s="36">
        <f>I52+I8</f>
        <v>-212</v>
      </c>
      <c r="J59" s="54"/>
    </row>
    <row r="60" spans="1:10" ht="12.95" customHeight="1">
      <c r="A60" s="2"/>
      <c r="B60" s="18"/>
      <c r="C60" s="19"/>
      <c r="D60" s="122" t="s">
        <v>24</v>
      </c>
      <c r="E60" s="122"/>
      <c r="F60" s="122"/>
      <c r="G60" s="122"/>
      <c r="H60" s="122"/>
      <c r="I60" s="36">
        <f>I58+I59</f>
        <v>1340</v>
      </c>
      <c r="J60" s="54"/>
    </row>
    <row r="61" spans="1:10" ht="12.95" customHeight="1">
      <c r="A61" s="2"/>
      <c r="B61" s="18"/>
      <c r="C61" s="19"/>
      <c r="D61" s="121" t="s">
        <v>25</v>
      </c>
      <c r="E61" s="121"/>
      <c r="F61" s="121"/>
      <c r="G61" s="121"/>
      <c r="H61" s="121"/>
      <c r="I61" s="36">
        <f>I57-I60</f>
        <v>0</v>
      </c>
      <c r="J61" s="54"/>
    </row>
    <row r="62" spans="1:10" ht="12.95" customHeight="1">
      <c r="A62" s="2"/>
      <c r="B62" s="18"/>
      <c r="C62" s="19"/>
      <c r="D62" s="121" t="s">
        <v>26</v>
      </c>
      <c r="E62" s="121"/>
      <c r="F62" s="121"/>
      <c r="G62" s="121"/>
      <c r="H62" s="121"/>
      <c r="I62" s="36">
        <f>I55</f>
        <v>0</v>
      </c>
      <c r="J62" s="54"/>
    </row>
    <row r="63" spans="1:10" ht="12.95" customHeight="1">
      <c r="A63" s="2"/>
      <c r="B63" s="2"/>
      <c r="C63" s="28"/>
      <c r="D63" s="28"/>
      <c r="E63" s="55"/>
      <c r="F63" s="56"/>
      <c r="G63" s="57"/>
      <c r="H63" s="58">
        <v>44804</v>
      </c>
      <c r="I63" s="56"/>
      <c r="J63" s="59">
        <v>44818</v>
      </c>
    </row>
    <row r="64" spans="1:10" ht="12.95" customHeight="1">
      <c r="A64" s="2"/>
      <c r="B64" s="27" t="s">
        <v>34</v>
      </c>
      <c r="C64" s="19"/>
      <c r="D64" s="121" t="s">
        <v>27</v>
      </c>
      <c r="E64" s="121"/>
      <c r="F64" s="121"/>
      <c r="G64" s="121"/>
      <c r="H64" s="36">
        <v>530328.11</v>
      </c>
      <c r="I64" s="36">
        <f>I57</f>
        <v>1340</v>
      </c>
      <c r="J64" s="36">
        <f>H64+I64</f>
        <v>531668.11</v>
      </c>
    </row>
    <row r="65" spans="1:10" ht="12.95" customHeight="1">
      <c r="A65" s="2"/>
      <c r="B65" s="18"/>
      <c r="C65" s="19"/>
      <c r="D65" s="122" t="s">
        <v>22</v>
      </c>
      <c r="E65" s="122"/>
      <c r="F65" s="122"/>
      <c r="G65" s="122"/>
      <c r="H65" s="35">
        <v>432679.56</v>
      </c>
      <c r="I65" s="36">
        <f>I43+I7</f>
        <v>1552</v>
      </c>
      <c r="J65" s="35">
        <f>H65+I65</f>
        <v>434231.56</v>
      </c>
    </row>
    <row r="66" spans="1:10" ht="12.95" customHeight="1">
      <c r="A66" s="2"/>
      <c r="B66" s="18"/>
      <c r="C66" s="19"/>
      <c r="D66" s="122" t="s">
        <v>23</v>
      </c>
      <c r="E66" s="122"/>
      <c r="F66" s="122"/>
      <c r="G66" s="122"/>
      <c r="H66" s="35">
        <v>110298</v>
      </c>
      <c r="I66" s="36">
        <f>I52+I8</f>
        <v>-212</v>
      </c>
      <c r="J66" s="35">
        <f>H66+I66</f>
        <v>110086</v>
      </c>
    </row>
    <row r="67" spans="1:10" ht="12.95" customHeight="1">
      <c r="A67" s="2"/>
      <c r="C67" s="28"/>
      <c r="D67" s="121" t="s">
        <v>28</v>
      </c>
      <c r="E67" s="121"/>
      <c r="F67" s="121"/>
      <c r="G67" s="121"/>
      <c r="H67" s="36">
        <f>SUM(H65:H66)</f>
        <v>542977.56</v>
      </c>
      <c r="I67" s="36">
        <f>SUM(I65:I66)</f>
        <v>1340</v>
      </c>
      <c r="J67" s="36">
        <f>SUM(J65:J66)</f>
        <v>544317.56</v>
      </c>
    </row>
    <row r="68" spans="1:10" ht="12.95" customHeight="1">
      <c r="A68" s="2"/>
      <c r="B68" s="2"/>
      <c r="C68" s="28"/>
      <c r="D68" s="122" t="s">
        <v>17</v>
      </c>
      <c r="E68" s="122"/>
      <c r="F68" s="122"/>
      <c r="G68" s="122"/>
      <c r="H68" s="35">
        <f>H64-H67</f>
        <v>-12649.45000000007</v>
      </c>
      <c r="I68" s="36">
        <f>I64-I67</f>
        <v>0</v>
      </c>
      <c r="J68" s="35">
        <f>J64-J67</f>
        <v>-12649.45000000007</v>
      </c>
    </row>
    <row r="69" spans="1:10" ht="12.95" customHeight="1">
      <c r="A69" s="2"/>
      <c r="B69" s="29" t="s">
        <v>99</v>
      </c>
      <c r="C69" s="28"/>
      <c r="D69" s="121" t="s">
        <v>29</v>
      </c>
      <c r="E69" s="121"/>
      <c r="F69" s="121"/>
      <c r="G69" s="121"/>
      <c r="H69" s="60">
        <v>0</v>
      </c>
      <c r="I69" s="36">
        <f>I62</f>
        <v>0</v>
      </c>
      <c r="J69" s="36">
        <f>H69+I69</f>
        <v>0</v>
      </c>
    </row>
    <row r="70" spans="5:10" ht="12.95" customHeight="1">
      <c r="E70" s="64"/>
      <c r="F70" s="64"/>
      <c r="G70" s="64"/>
      <c r="H70" s="64"/>
      <c r="I70" s="64"/>
      <c r="J70" s="64"/>
    </row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</sheetData>
  <mergeCells count="33">
    <mergeCell ref="A23:A24"/>
    <mergeCell ref="D68:G68"/>
    <mergeCell ref="D60:H60"/>
    <mergeCell ref="D57:H57"/>
    <mergeCell ref="D58:H58"/>
    <mergeCell ref="E43:G43"/>
    <mergeCell ref="E52:G52"/>
    <mergeCell ref="E55:G55"/>
    <mergeCell ref="A25:A28"/>
    <mergeCell ref="A29:A31"/>
    <mergeCell ref="A46:A51"/>
    <mergeCell ref="A32:A40"/>
    <mergeCell ref="A41:A42"/>
    <mergeCell ref="B2:B3"/>
    <mergeCell ref="E2:E3"/>
    <mergeCell ref="F2:F3"/>
    <mergeCell ref="G2:G3"/>
    <mergeCell ref="D69:G69"/>
    <mergeCell ref="D65:G65"/>
    <mergeCell ref="D66:G66"/>
    <mergeCell ref="D61:H61"/>
    <mergeCell ref="D62:H62"/>
    <mergeCell ref="D64:G64"/>
    <mergeCell ref="D67:G67"/>
    <mergeCell ref="D59:H59"/>
    <mergeCell ref="A21:A22"/>
    <mergeCell ref="A18:A20"/>
    <mergeCell ref="A14:A17"/>
    <mergeCell ref="A11:A13"/>
    <mergeCell ref="D6:G6"/>
    <mergeCell ref="D7:G7"/>
    <mergeCell ref="D8:G8"/>
    <mergeCell ref="D9:G9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6:C8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2022-09-07T05:53:51Z</cp:lastPrinted>
  <dcterms:created xsi:type="dcterms:W3CDTF">2019-02-01T08:27:03Z</dcterms:created>
  <dcterms:modified xsi:type="dcterms:W3CDTF">2022-09-14T13:37:39Z</dcterms:modified>
  <cp:category/>
  <cp:version/>
  <cp:contentType/>
  <cp:contentStatus/>
</cp:coreProperties>
</file>