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<sst xmlns="http://schemas.openxmlformats.org/spreadsheetml/2006/main" count="379" uniqueCount="241">
  <si>
    <t>Poř.</t>
  </si>
  <si>
    <t xml:space="preserve"> </t>
  </si>
  <si>
    <t>N+Z+</t>
  </si>
  <si>
    <t>§</t>
  </si>
  <si>
    <t>Pol.</t>
  </si>
  <si>
    <t>Org.</t>
  </si>
  <si>
    <t xml:space="preserve">Platný </t>
  </si>
  <si>
    <t>RO</t>
  </si>
  <si>
    <t>Nový</t>
  </si>
  <si>
    <t>čís.</t>
  </si>
  <si>
    <t>ÚZ</t>
  </si>
  <si>
    <t>rozpočet</t>
  </si>
  <si>
    <t xml:space="preserve">A) Změny příjmů a jejich použití </t>
  </si>
  <si>
    <t>1.</t>
  </si>
  <si>
    <t>2.</t>
  </si>
  <si>
    <t>3.</t>
  </si>
  <si>
    <t>4.</t>
  </si>
  <si>
    <t>Příjmy celkem</t>
  </si>
  <si>
    <t>P= příjmy   V= výdaje   NZ= nově zařazeno do R2022</t>
  </si>
  <si>
    <t>Výdaje provozní (běžné)</t>
  </si>
  <si>
    <t>Výdaje (investiční)</t>
  </si>
  <si>
    <t>Příjmy - výdaje</t>
  </si>
  <si>
    <t>B) Změny v běžných výdajích</t>
  </si>
  <si>
    <t>5.</t>
  </si>
  <si>
    <t>Výdaje běžné saldo</t>
  </si>
  <si>
    <t xml:space="preserve">C) Změny v investicích  </t>
  </si>
  <si>
    <t>Investice saldo</t>
  </si>
  <si>
    <t>D) Změny ve financování</t>
  </si>
  <si>
    <t>Financování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</si>
  <si>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</si>
  <si>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</si>
  <si>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</si>
  <si>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</si>
  <si>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</si>
  <si>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</si>
  <si>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>Rekapitulace celkového rozpočtu města na rok 2022 včetně RO</t>
  </si>
  <si>
    <t>Příjmy</t>
  </si>
  <si>
    <t>Celkové výdaje (BV+inv)</t>
  </si>
  <si>
    <t>Finance</t>
  </si>
  <si>
    <t>SOC</t>
  </si>
  <si>
    <t xml:space="preserve">DDM </t>
  </si>
  <si>
    <t>MŠO</t>
  </si>
  <si>
    <t xml:space="preserve">Rozpočtové opatření č. 16/2022 - změna schvál. rozpočtu roku 2022 - prosinec (údaje v tis. Kč) </t>
  </si>
  <si>
    <t>č. 16</t>
  </si>
  <si>
    <t>2093</t>
  </si>
  <si>
    <t>104513013</t>
  </si>
  <si>
    <t>144113021</t>
  </si>
  <si>
    <t>144513021</t>
  </si>
  <si>
    <t>104113013</t>
  </si>
  <si>
    <t>7193</t>
  </si>
  <si>
    <t>NZ</t>
  </si>
  <si>
    <t>Otrokovice, 21.12.2022</t>
  </si>
  <si>
    <t>PROV převod fin. prostředků z pol. Inform. a kom. tech.</t>
  </si>
  <si>
    <t>PROV navýšení fin. pr. na služby elektronických komunikací</t>
  </si>
  <si>
    <t>PROV převod fin. prostředků z pol. Stavby</t>
  </si>
  <si>
    <t>PROV navýšení fin. pr. na drobný dlouhodobý majetek</t>
  </si>
  <si>
    <t>PROV převod fin. prostředků z pol. Dopravní prostředky</t>
  </si>
  <si>
    <t>PROV navýšení fin. pr. na pohoštění</t>
  </si>
  <si>
    <t>PROV převod fin. prostředků z pol. opravy a udržování</t>
  </si>
  <si>
    <t>PROV převod fin. prostředků z pol. Budovy, haly a stavby</t>
  </si>
  <si>
    <t>8267</t>
  </si>
  <si>
    <t>PROV Sbírka Pomáháme potřebným - nákup potravin - zvýšení</t>
  </si>
  <si>
    <t>OŠK IKAP nákup služeb - bez ÚZ</t>
  </si>
  <si>
    <t>OŠK IKAP nákup služeb - s ÚZ</t>
  </si>
  <si>
    <t>1267</t>
  </si>
  <si>
    <t>2239</t>
  </si>
  <si>
    <t>KST činnost zastupitelstva nákup služeb - zvýšení</t>
  </si>
  <si>
    <t>KST OLS přesun zbylých fin. prostředků na 6112/5169</t>
  </si>
  <si>
    <t>0656</t>
  </si>
  <si>
    <t>MP Dopravní prostředky</t>
  </si>
  <si>
    <t>0165</t>
  </si>
  <si>
    <t>KST OLS přesun zbylých fin. prostředků na 6112/5175</t>
  </si>
  <si>
    <t>KST činnost zastupitelstva, občerstvení  - zvýšení</t>
  </si>
  <si>
    <t>KST OLS přesun zbylých fin. prostředků na org. 016 TV vysílání</t>
  </si>
  <si>
    <t>00120</t>
  </si>
  <si>
    <t>3421</t>
  </si>
  <si>
    <t>9334</t>
  </si>
  <si>
    <t>8259</t>
  </si>
  <si>
    <t>proti autu</t>
  </si>
  <si>
    <t xml:space="preserve">EKO Ostatní výdaje z finančního vypořádání </t>
  </si>
  <si>
    <t xml:space="preserve">EKO Služby peněžní ústavů </t>
  </si>
  <si>
    <t>1105</t>
  </si>
  <si>
    <t>2205</t>
  </si>
  <si>
    <t>2297</t>
  </si>
  <si>
    <t xml:space="preserve">EKO Vjezd do průmyslového areálu Toma - úroky </t>
  </si>
  <si>
    <t>EKO Freetime zóna Trávníky - úroky</t>
  </si>
  <si>
    <t>2295</t>
  </si>
  <si>
    <t>2300</t>
  </si>
  <si>
    <t>EKO Přírodní zahrada v ZŠ TGM - úroky</t>
  </si>
  <si>
    <t>EKO Přírodní zahrada v ZŠ Mánesova - úroky</t>
  </si>
  <si>
    <t>EKO Přírodní zahrada v ZŠ Trávníky - úroky</t>
  </si>
  <si>
    <t>2301</t>
  </si>
  <si>
    <t>9306</t>
  </si>
  <si>
    <t>9315</t>
  </si>
  <si>
    <t>EKO Zateplení SENIORU B - úroky</t>
  </si>
  <si>
    <t>EKO Rozšíření hřbitova - zvýšení kapacity - úroky</t>
  </si>
  <si>
    <t>PROV Dopravní prostředky - snížení</t>
  </si>
  <si>
    <t>EKO Příjem inv. dotace od ZK na realizaci projektu Revitalizace ROŠ - P</t>
  </si>
  <si>
    <t>Předpoklad přijetí dotace na realizaci projektu Housing Led - P</t>
  </si>
  <si>
    <t>Příjem nein. dotace z MPSV na realizaci projektu Housing led - P</t>
  </si>
  <si>
    <t>Příjem náhrad od KÚ ZK za ubytované uprchlíky  - P</t>
  </si>
  <si>
    <t>Pomoc uprchlíkům DHDM - zvýšení - V</t>
  </si>
  <si>
    <t>Pomoc uprchlíkům - materiál j.n. - zvýšení - V</t>
  </si>
  <si>
    <t>Pomoc uprchlíkům - internet - zvýšení - V</t>
  </si>
  <si>
    <t>Pomoc uprchlíkům - nákup služeb - zvýšení - V</t>
  </si>
  <si>
    <t>Pomoc uprchlíkům - opravy - zvýšení - V</t>
  </si>
  <si>
    <t>EKO Revitalizace ROŠ - vyčlenění fin. prostředků proti dotaci - V</t>
  </si>
  <si>
    <t>EKO Příjem inv. dotace od ZK na realizaci Víceúčelového objektu k DH - P</t>
  </si>
  <si>
    <t>EKO vyčlenění fin. prostředků na realizaci projektu Víceúčelového objektu k DH s ÚZ, V</t>
  </si>
  <si>
    <t>EKO snížení předpokladu příjmu inv. dotace od ZK, P</t>
  </si>
  <si>
    <t>EKO Veřejné WC - provoz do konce roku 2022, el. en.</t>
  </si>
  <si>
    <t>EKO Veřejné WC - provoz do konce roku 2022, voda</t>
  </si>
  <si>
    <t>EKO Veřejné WC - provoz do konce roku 2022, služby úklid</t>
  </si>
  <si>
    <t>9302</t>
  </si>
  <si>
    <t>6.</t>
  </si>
  <si>
    <t>MP Cestovné</t>
  </si>
  <si>
    <t>MP Nákup materiálu j.n.</t>
  </si>
  <si>
    <t>MP Drobný dlouhodobý hmotný majetek</t>
  </si>
  <si>
    <t>MP Opravy a udržování</t>
  </si>
  <si>
    <t>MP Náhrady mezd v době nemoci</t>
  </si>
  <si>
    <t>MP Poskytnuté náhrady</t>
  </si>
  <si>
    <t>MP Služby peněžních ústavů</t>
  </si>
  <si>
    <t>MP Nájemné</t>
  </si>
  <si>
    <t>MP Nákup ostatních služeb</t>
  </si>
  <si>
    <t>MP Pohonné hmoty a maziva</t>
  </si>
  <si>
    <t>MP Elektrická energie</t>
  </si>
  <si>
    <t>MP Nákup kolků</t>
  </si>
  <si>
    <t>MP Náhrada mezd v době nemoci</t>
  </si>
  <si>
    <t>MP Služby školení a vzdělávání</t>
  </si>
  <si>
    <t>0720</t>
  </si>
  <si>
    <t>0624</t>
  </si>
  <si>
    <t>TEHOS SA Trávníky - výdaje na vodu - zvýšení</t>
  </si>
  <si>
    <t>TEHOS SA Trávníky - výdaje na služby - snížení</t>
  </si>
  <si>
    <t>TEHOS SAB - výdaje na služby - snížení</t>
  </si>
  <si>
    <t>TEHOS SAB - výdaje na materiál - zvýšení</t>
  </si>
  <si>
    <t xml:space="preserve">SOC HOUSLE Služby školení a vzdělávání              </t>
  </si>
  <si>
    <t>SOC HOUSLE Náhrady mezd v době nemoci</t>
  </si>
  <si>
    <t xml:space="preserve">SOC HOUSLE Ostatní osobní výdaje </t>
  </si>
  <si>
    <t>7.</t>
  </si>
  <si>
    <t>2094</t>
  </si>
  <si>
    <t>SOC ZAPOV Pohonné hmoty a maziva</t>
  </si>
  <si>
    <t>SOC ZAPOV Náhrady mezd v době nemoci</t>
  </si>
  <si>
    <t xml:space="preserve">SOC HF Služby telekomunikací a radiokomunikací           </t>
  </si>
  <si>
    <t xml:space="preserve">SOC HF Služby školení a vzdělávání              </t>
  </si>
  <si>
    <t>SOC HF Cestovné</t>
  </si>
  <si>
    <t>SOC HF Náhrady mezd v době nemoci</t>
  </si>
  <si>
    <t>SOC HF Sociální zabezpečení</t>
  </si>
  <si>
    <t>0484</t>
  </si>
  <si>
    <t>SOC POPOS Služby peněžních ústavů</t>
  </si>
  <si>
    <t>SOC POPOS Cestovné</t>
  </si>
  <si>
    <t>SOC POPOS Pohoštění</t>
  </si>
  <si>
    <t>SOC POPOS Nákup ostatních služeb</t>
  </si>
  <si>
    <t>0485</t>
  </si>
  <si>
    <t>8.</t>
  </si>
  <si>
    <t>SOC SPOD nákup ostatních služeb</t>
  </si>
  <si>
    <t>SOC SPOD služby elektronických komunikací</t>
  </si>
  <si>
    <t>SOC SPOD ostatní osobní výdaje</t>
  </si>
  <si>
    <t>0445</t>
  </si>
  <si>
    <t>0404</t>
  </si>
  <si>
    <t>SOC Výkon PP, školení</t>
  </si>
  <si>
    <t>0409</t>
  </si>
  <si>
    <t>SOC Výkon soc. práce, platy zaměstnanců</t>
  </si>
  <si>
    <t>SOC Výkon soc. práce, sociální zabezpečení</t>
  </si>
  <si>
    <t>SOC Výkon soc. práce, povinné pojištění na veř.zdrav. pojištění</t>
  </si>
  <si>
    <t>9.</t>
  </si>
  <si>
    <t>KTAJ školení a vzdělávání</t>
  </si>
  <si>
    <t>KTAJ ostatní platy - refundace</t>
  </si>
  <si>
    <t>0325</t>
  </si>
  <si>
    <t>TEHOS SAB - přesun na  opravy na ROŠ</t>
  </si>
  <si>
    <t>TEHOS ROŠ opravy, zvýšení</t>
  </si>
  <si>
    <t>SOC Výkon PP, náhrada mezd v době nemoci, zvýšení</t>
  </si>
  <si>
    <t>2219</t>
  </si>
  <si>
    <t>2299</t>
  </si>
  <si>
    <t>4350</t>
  </si>
  <si>
    <t>2176</t>
  </si>
  <si>
    <t>8269</t>
  </si>
  <si>
    <t>3612</t>
  </si>
  <si>
    <t>8245</t>
  </si>
  <si>
    <t>3632</t>
  </si>
  <si>
    <t>3113</t>
  </si>
  <si>
    <t>9339</t>
  </si>
  <si>
    <t>2098</t>
  </si>
  <si>
    <t>5311</t>
  </si>
  <si>
    <t>2307</t>
  </si>
  <si>
    <t>6171</t>
  </si>
  <si>
    <t>9311</t>
  </si>
  <si>
    <t>3631</t>
  </si>
  <si>
    <t>2170</t>
  </si>
  <si>
    <t xml:space="preserve">ORM - Rekonstrukce ul. Spojovací </t>
  </si>
  <si>
    <t>ORM - SENIOR C rozšíření odl.služby</t>
  </si>
  <si>
    <t>ORM - Polní cesty a PEO v k. ú. Kvítkovice</t>
  </si>
  <si>
    <t>ORM - Hurdis. Domy tř. T. Bati 981 - 984</t>
  </si>
  <si>
    <t>ORM - Rozšíření hřbitova - zvýšení kapacity</t>
  </si>
  <si>
    <t>ORM - ZŠ Mánesova výměna oken</t>
  </si>
  <si>
    <t>ORM - Cyklostezka Erbenova - Štěrkoviště</t>
  </si>
  <si>
    <t>ORM - ZŠ Mánesova servery</t>
  </si>
  <si>
    <t>ORM - nám. 3. května čp. 1342</t>
  </si>
  <si>
    <t>ORM - VO Milíčova</t>
  </si>
  <si>
    <t>10.</t>
  </si>
  <si>
    <t>Městská policie - kamerové body</t>
  </si>
  <si>
    <t>EKO Pojistné události - proplacení škodní události v ZŠ TGM</t>
  </si>
  <si>
    <t>0528</t>
  </si>
  <si>
    <t>0357</t>
  </si>
  <si>
    <t>EKO Zvýšení příspěvku zřizovatele ZŠ TGM - úhrada faktury za opravu dveří</t>
  </si>
  <si>
    <t>11.</t>
  </si>
  <si>
    <t>PROV navýšení fin. pr. na podlimitní technické zhodnocení</t>
  </si>
  <si>
    <t>PROV navýšení fin. pr. na nákup materiálu</t>
  </si>
  <si>
    <t>PROV převod fin. prostředků z pol. prádlo, oděv, obuv</t>
  </si>
  <si>
    <t>PROV navýšení fin. pr. na ochranné pomůcky</t>
  </si>
  <si>
    <t>PROV převod fin. prostředků z pol. služby zpracování dat</t>
  </si>
  <si>
    <t>PROV navýšení fin. pr. na teplo</t>
  </si>
  <si>
    <t>PROV převod fin. prostředků z pol. poštovní služby</t>
  </si>
  <si>
    <t>PROV navýšení fin. pr. na pohonné hmoty a maziva</t>
  </si>
  <si>
    <t>PROV převod fin. prostředků z pol. nákup služeb</t>
  </si>
  <si>
    <t>PROV navýšení fin. pr. na služby peněžních ústavů</t>
  </si>
  <si>
    <t>0700</t>
  </si>
  <si>
    <t>0200</t>
  </si>
  <si>
    <t>12.</t>
  </si>
  <si>
    <t>13.</t>
  </si>
  <si>
    <t>EKO + KRŘ přesun zbylých fin. prostředků na org. 2187</t>
  </si>
  <si>
    <t>2187</t>
  </si>
  <si>
    <t>EKO zavedení nové pol. kurzové rozdíly v projektu The Well</t>
  </si>
  <si>
    <t>14.</t>
  </si>
  <si>
    <t>0326</t>
  </si>
  <si>
    <t>0327</t>
  </si>
  <si>
    <t>KRŘ Krizové řízení, nákup služeb, snížení</t>
  </si>
  <si>
    <t>KRŘ JSDH Otrokovice, el. en. zvýšení</t>
  </si>
  <si>
    <t>KRŘ JSDH Otrokovice, nákup dálniční známky</t>
  </si>
  <si>
    <t>KRŘ JSDH Otrokovice, opravy, zvýšení</t>
  </si>
  <si>
    <t>KRŘ JSDH Otrokovice, plyn, zvýšení</t>
  </si>
  <si>
    <t>OMP NP Konzultační služby</t>
  </si>
  <si>
    <t xml:space="preserve">OMP NP Nákup ostatních služeb </t>
  </si>
  <si>
    <t>OMP byty, opravy a udržování</t>
  </si>
  <si>
    <t>OMP byty, studená voda</t>
  </si>
  <si>
    <t>OMP byty, nákup materiálu</t>
  </si>
  <si>
    <t>OMP byty, zvýšené náklady na nákup služeb</t>
  </si>
  <si>
    <t>EKO Akční plán zlepšování kvality ovzduší - zvýšení fin. prost. na mzdy</t>
  </si>
  <si>
    <t>KST TV vysílání zvýšení dle akt. potřeb</t>
  </si>
  <si>
    <t>SOC + PROV služby elektronických komunikací, přesun na org. 0445</t>
  </si>
  <si>
    <t>auto</t>
  </si>
  <si>
    <t>Příloha k us. č. RMO/17/23/22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</si>
</sst>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 CE"/>
      <family val="2"/>
    </font>
    <font>
      <sz val="10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vertical="center"/>
    </xf>
    <xf numFmtId="0" fontId="1" fillId="0" borderId="5" xfId="0" applyFont="1" applyFill="1" applyBorder="1"/>
    <xf numFmtId="0" fontId="2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0" borderId="6" xfId="0" applyFont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4" fontId="2" fillId="4" borderId="7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6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5" xfId="0" applyNumberFormat="1" applyFont="1" applyFill="1" applyBorder="1"/>
    <xf numFmtId="49" fontId="6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4" fontId="1" fillId="0" borderId="8" xfId="0" applyNumberFormat="1" applyFont="1" applyFill="1" applyBorder="1"/>
    <xf numFmtId="0" fontId="1" fillId="0" borderId="5" xfId="0" applyFont="1" applyBorder="1"/>
    <xf numFmtId="0" fontId="2" fillId="0" borderId="9" xfId="0" applyFont="1" applyBorder="1" applyAlignment="1">
      <alignment horizontal="left"/>
    </xf>
    <xf numFmtId="4" fontId="1" fillId="0" borderId="10" xfId="0" applyNumberFormat="1" applyFont="1" applyBorder="1"/>
    <xf numFmtId="0" fontId="3" fillId="0" borderId="0" xfId="0" applyFont="1" applyBorder="1"/>
    <xf numFmtId="0" fontId="1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right" vertical="center"/>
    </xf>
    <xf numFmtId="4" fontId="2" fillId="4" borderId="14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 horizontal="right"/>
    </xf>
    <xf numFmtId="4" fontId="2" fillId="4" borderId="14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3" fillId="0" borderId="0" xfId="0" applyNumberFormat="1" applyFont="1"/>
    <xf numFmtId="4" fontId="2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7" xfId="0" applyFont="1" applyFill="1" applyBorder="1"/>
    <xf numFmtId="4" fontId="1" fillId="0" borderId="11" xfId="0" applyNumberFormat="1" applyFont="1" applyBorder="1"/>
    <xf numFmtId="4" fontId="1" fillId="4" borderId="12" xfId="0" applyNumberFormat="1" applyFont="1" applyFill="1" applyBorder="1" applyAlignment="1">
      <alignment horizontal="right"/>
    </xf>
    <xf numFmtId="49" fontId="6" fillId="0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0" borderId="5" xfId="0" applyNumberFormat="1" applyFont="1" applyBorder="1"/>
    <xf numFmtId="0" fontId="1" fillId="3" borderId="5" xfId="0" applyFont="1" applyFill="1" applyBorder="1"/>
    <xf numFmtId="0" fontId="8" fillId="0" borderId="1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4" fontId="9" fillId="0" borderId="2" xfId="20" applyNumberFormat="1" applyFont="1" applyBorder="1" applyAlignment="1">
      <alignment horizontal="right"/>
      <protection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0" fontId="1" fillId="3" borderId="7" xfId="0" applyFont="1" applyFill="1" applyBorder="1"/>
    <xf numFmtId="0" fontId="2" fillId="3" borderId="5" xfId="0" applyFont="1" applyFill="1" applyBorder="1" applyAlignment="1">
      <alignment vertical="center"/>
    </xf>
    <xf numFmtId="14" fontId="1" fillId="0" borderId="0" xfId="0" applyNumberFormat="1" applyFont="1" applyFill="1"/>
    <xf numFmtId="0" fontId="1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" fontId="1" fillId="4" borderId="5" xfId="0" applyNumberFormat="1" applyFont="1" applyFill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15" xfId="0" applyNumberFormat="1" applyFont="1" applyBorder="1"/>
    <xf numFmtId="4" fontId="1" fillId="4" borderId="15" xfId="0" applyNumberFormat="1" applyFont="1" applyFill="1" applyBorder="1"/>
    <xf numFmtId="0" fontId="1" fillId="4" borderId="2" xfId="0" applyFont="1" applyFill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9" fontId="6" fillId="3" borderId="5" xfId="0" applyNumberFormat="1" applyFont="1" applyFill="1" applyBorder="1"/>
    <xf numFmtId="4" fontId="1" fillId="3" borderId="5" xfId="0" applyNumberFormat="1" applyFont="1" applyFill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5" xfId="0" applyFont="1" applyBorder="1"/>
    <xf numFmtId="49" fontId="1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1" fillId="0" borderId="15" xfId="0" applyFont="1" applyBorder="1"/>
    <xf numFmtId="49" fontId="1" fillId="0" borderId="5" xfId="21" applyNumberFormat="1" applyFont="1" applyBorder="1" applyAlignment="1">
      <alignment horizontal="left" wrapText="1"/>
      <protection/>
    </xf>
    <xf numFmtId="49" fontId="1" fillId="0" borderId="2" xfId="21" applyNumberFormat="1" applyFont="1" applyBorder="1" applyAlignment="1">
      <alignment horizontal="left" wrapText="1"/>
      <protection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4" fontId="1" fillId="0" borderId="1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1" fillId="0" borderId="16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4" fontId="1" fillId="0" borderId="17" xfId="0" applyNumberFormat="1" applyFont="1" applyFill="1" applyBorder="1"/>
    <xf numFmtId="49" fontId="1" fillId="5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vertical="center" wrapText="1"/>
    </xf>
    <xf numFmtId="4" fontId="1" fillId="0" borderId="18" xfId="0" applyNumberFormat="1" applyFont="1" applyFill="1" applyBorder="1"/>
    <xf numFmtId="49" fontId="1" fillId="3" borderId="2" xfId="21" applyNumberFormat="1" applyFont="1" applyFill="1" applyBorder="1" applyAlignment="1">
      <alignment horizontal="left" wrapText="1"/>
      <protection/>
    </xf>
    <xf numFmtId="0" fontId="1" fillId="3" borderId="1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right"/>
    </xf>
    <xf numFmtId="4" fontId="1" fillId="3" borderId="1" xfId="0" applyNumberFormat="1" applyFont="1" applyFill="1" applyBorder="1"/>
    <xf numFmtId="49" fontId="1" fillId="3" borderId="5" xfId="0" applyNumberFormat="1" applyFont="1" applyFill="1" applyBorder="1" applyAlignment="1">
      <alignment horizontal="left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4" xfId="23"/>
  </cellStyles>
  <dxfs count="363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workbookViewId="0" topLeftCell="A1">
      <selection activeCell="X13" sqref="X13"/>
    </sheetView>
  </sheetViews>
  <sheetFormatPr defaultColWidth="9.140625" defaultRowHeight="15"/>
  <cols>
    <col min="1" max="1" width="4.00390625" style="4" customWidth="1"/>
    <col min="2" max="2" width="72.421875" style="4" customWidth="1"/>
    <col min="3" max="3" width="4.140625" style="4" customWidth="1"/>
    <col min="4" max="4" width="9.8515625" style="4" customWidth="1"/>
    <col min="5" max="6" width="7.28125" style="4" customWidth="1"/>
    <col min="7" max="7" width="6.7109375" style="4" customWidth="1"/>
    <col min="8" max="8" width="10.7109375" style="4" customWidth="1"/>
    <col min="9" max="9" width="9.421875" style="4" customWidth="1"/>
    <col min="10" max="10" width="10.7109375" style="4" customWidth="1"/>
    <col min="11" max="12" width="9.140625" style="4" hidden="1" customWidth="1"/>
    <col min="13" max="13" width="16.421875" style="4" hidden="1" customWidth="1"/>
    <col min="14" max="15" width="9.140625" style="4" hidden="1" customWidth="1"/>
    <col min="16" max="16" width="37.57421875" style="4" hidden="1" customWidth="1"/>
    <col min="17" max="18" width="9.140625" style="166" customWidth="1"/>
    <col min="19" max="16384" width="9.140625" style="4" customWidth="1"/>
  </cols>
  <sheetData>
    <row r="1" spans="1:10" ht="15" customHeight="1">
      <c r="A1" s="1" t="s">
        <v>42</v>
      </c>
      <c r="B1" s="1"/>
      <c r="C1" s="2"/>
      <c r="D1" s="2"/>
      <c r="E1" s="3"/>
      <c r="F1" s="3"/>
      <c r="G1" s="3"/>
      <c r="H1" s="1" t="s">
        <v>240</v>
      </c>
      <c r="I1" s="1"/>
      <c r="J1" s="1"/>
    </row>
    <row r="2" spans="1:10" ht="12.95" customHeight="1">
      <c r="A2" s="5" t="s">
        <v>0</v>
      </c>
      <c r="B2" s="188" t="s">
        <v>1</v>
      </c>
      <c r="C2" s="5"/>
      <c r="D2" s="5" t="s">
        <v>2</v>
      </c>
      <c r="E2" s="188" t="s">
        <v>3</v>
      </c>
      <c r="F2" s="188" t="s">
        <v>4</v>
      </c>
      <c r="G2" s="188" t="s">
        <v>5</v>
      </c>
      <c r="H2" s="5" t="s">
        <v>6</v>
      </c>
      <c r="I2" s="5" t="s">
        <v>7</v>
      </c>
      <c r="J2" s="5" t="s">
        <v>8</v>
      </c>
    </row>
    <row r="3" spans="1:10" ht="12.95" customHeight="1">
      <c r="A3" s="6" t="s">
        <v>9</v>
      </c>
      <c r="B3" s="189"/>
      <c r="C3" s="6"/>
      <c r="D3" s="6" t="s">
        <v>10</v>
      </c>
      <c r="E3" s="189"/>
      <c r="F3" s="189"/>
      <c r="G3" s="189"/>
      <c r="H3" s="6" t="s">
        <v>11</v>
      </c>
      <c r="I3" s="6" t="s">
        <v>43</v>
      </c>
      <c r="J3" s="6" t="s">
        <v>11</v>
      </c>
    </row>
    <row r="4" spans="1:10" ht="12.95" customHeight="1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7" ht="12.95" customHeight="1">
      <c r="A5" s="169" t="s">
        <v>13</v>
      </c>
      <c r="B5" s="14" t="s">
        <v>98</v>
      </c>
      <c r="C5" s="15"/>
      <c r="D5" s="16" t="s">
        <v>48</v>
      </c>
      <c r="E5" s="11"/>
      <c r="F5" s="11">
        <v>4116</v>
      </c>
      <c r="G5" s="16" t="s">
        <v>44</v>
      </c>
      <c r="H5" s="17">
        <v>150</v>
      </c>
      <c r="I5" s="18">
        <v>-150</v>
      </c>
      <c r="J5" s="19">
        <f>H5+I5</f>
        <v>0</v>
      </c>
      <c r="Q5" s="186">
        <f>SUM(I5:I8)</f>
        <v>1847.7200000000003</v>
      </c>
    </row>
    <row r="6" spans="1:17" ht="12.95" customHeight="1">
      <c r="A6" s="169"/>
      <c r="B6" s="14" t="s">
        <v>98</v>
      </c>
      <c r="C6" s="15"/>
      <c r="D6" s="16" t="s">
        <v>45</v>
      </c>
      <c r="E6" s="11"/>
      <c r="F6" s="11">
        <v>4116</v>
      </c>
      <c r="G6" s="16" t="s">
        <v>44</v>
      </c>
      <c r="H6" s="17">
        <v>1275</v>
      </c>
      <c r="I6" s="18">
        <v>-1275</v>
      </c>
      <c r="J6" s="19">
        <f aca="true" t="shared" si="0" ref="J6:J10">H6+I6</f>
        <v>0</v>
      </c>
      <c r="Q6" s="187"/>
    </row>
    <row r="7" spans="1:17" ht="12.95" customHeight="1">
      <c r="A7" s="169"/>
      <c r="B7" s="92" t="s">
        <v>99</v>
      </c>
      <c r="C7" s="12" t="s">
        <v>50</v>
      </c>
      <c r="D7" s="90" t="s">
        <v>46</v>
      </c>
      <c r="E7" s="89"/>
      <c r="F7" s="89">
        <v>4116</v>
      </c>
      <c r="G7" s="90" t="s">
        <v>44</v>
      </c>
      <c r="H7" s="100">
        <v>0</v>
      </c>
      <c r="I7" s="101">
        <v>482.36</v>
      </c>
      <c r="J7" s="13">
        <f t="shared" si="0"/>
        <v>482.36</v>
      </c>
      <c r="Q7" s="187"/>
    </row>
    <row r="8" spans="1:17" ht="12.95" customHeight="1">
      <c r="A8" s="169"/>
      <c r="B8" s="92" t="s">
        <v>99</v>
      </c>
      <c r="C8" s="12" t="s">
        <v>50</v>
      </c>
      <c r="D8" s="90" t="s">
        <v>47</v>
      </c>
      <c r="E8" s="89"/>
      <c r="F8" s="89">
        <v>4116</v>
      </c>
      <c r="G8" s="90" t="s">
        <v>44</v>
      </c>
      <c r="H8" s="100">
        <v>0</v>
      </c>
      <c r="I8" s="101">
        <v>2790.36</v>
      </c>
      <c r="J8" s="13">
        <f t="shared" si="0"/>
        <v>2790.36</v>
      </c>
      <c r="Q8" s="187"/>
    </row>
    <row r="9" spans="1:10" ht="12.95" customHeight="1">
      <c r="A9" s="170" t="s">
        <v>14</v>
      </c>
      <c r="B9" s="85" t="s">
        <v>100</v>
      </c>
      <c r="C9" s="42"/>
      <c r="D9" s="16"/>
      <c r="E9" s="11">
        <v>6221</v>
      </c>
      <c r="F9" s="11">
        <v>2111</v>
      </c>
      <c r="G9" s="16" t="s">
        <v>49</v>
      </c>
      <c r="H9" s="17">
        <v>900</v>
      </c>
      <c r="I9" s="18">
        <v>450</v>
      </c>
      <c r="J9" s="19">
        <f t="shared" si="0"/>
        <v>1350</v>
      </c>
    </row>
    <row r="10" spans="1:19" ht="12.95" customHeight="1">
      <c r="A10" s="175"/>
      <c r="B10" s="85" t="s">
        <v>101</v>
      </c>
      <c r="C10" s="20"/>
      <c r="D10" s="16"/>
      <c r="E10" s="11">
        <v>6221</v>
      </c>
      <c r="F10" s="11">
        <v>5137</v>
      </c>
      <c r="G10" s="16" t="s">
        <v>49</v>
      </c>
      <c r="H10" s="17">
        <v>180</v>
      </c>
      <c r="I10" s="18">
        <v>130</v>
      </c>
      <c r="J10" s="19">
        <f t="shared" si="0"/>
        <v>310</v>
      </c>
      <c r="Q10" s="98">
        <v>996</v>
      </c>
      <c r="R10" s="98">
        <v>38</v>
      </c>
      <c r="S10" s="98">
        <v>89</v>
      </c>
    </row>
    <row r="11" spans="1:19" ht="12.95" customHeight="1">
      <c r="A11" s="175"/>
      <c r="B11" s="85" t="s">
        <v>102</v>
      </c>
      <c r="C11" s="20"/>
      <c r="D11" s="16"/>
      <c r="E11" s="11">
        <v>6221</v>
      </c>
      <c r="F11" s="11">
        <v>5139</v>
      </c>
      <c r="G11" s="16" t="s">
        <v>49</v>
      </c>
      <c r="H11" s="17">
        <v>20</v>
      </c>
      <c r="I11" s="18">
        <v>130</v>
      </c>
      <c r="J11" s="19">
        <f>H11+I11</f>
        <v>150</v>
      </c>
      <c r="Q11" s="98"/>
      <c r="R11" s="98"/>
      <c r="S11" s="98"/>
    </row>
    <row r="12" spans="1:19" ht="12.95" customHeight="1">
      <c r="A12" s="175"/>
      <c r="B12" s="102" t="s">
        <v>103</v>
      </c>
      <c r="C12" s="103" t="s">
        <v>50</v>
      </c>
      <c r="D12" s="90"/>
      <c r="E12" s="89">
        <v>6221</v>
      </c>
      <c r="F12" s="89">
        <v>5162</v>
      </c>
      <c r="G12" s="90" t="s">
        <v>49</v>
      </c>
      <c r="H12" s="100">
        <v>0</v>
      </c>
      <c r="I12" s="101">
        <v>5</v>
      </c>
      <c r="J12" s="13">
        <f>H12+I12</f>
        <v>5</v>
      </c>
      <c r="Q12" s="98"/>
      <c r="R12" s="98"/>
      <c r="S12" s="98"/>
    </row>
    <row r="13" spans="1:19" ht="12.95" customHeight="1">
      <c r="A13" s="175"/>
      <c r="B13" s="85" t="s">
        <v>104</v>
      </c>
      <c r="C13" s="20"/>
      <c r="D13" s="16"/>
      <c r="E13" s="11">
        <v>6221</v>
      </c>
      <c r="F13" s="11">
        <v>5169</v>
      </c>
      <c r="G13" s="16" t="s">
        <v>49</v>
      </c>
      <c r="H13" s="17">
        <v>10</v>
      </c>
      <c r="I13" s="18">
        <v>35</v>
      </c>
      <c r="J13" s="19">
        <f aca="true" t="shared" si="1" ref="J13:J15">H13+I13</f>
        <v>45</v>
      </c>
      <c r="Q13" s="98"/>
      <c r="R13" s="98"/>
      <c r="S13" s="98"/>
    </row>
    <row r="14" spans="1:19" ht="12.95" customHeight="1">
      <c r="A14" s="171"/>
      <c r="B14" s="85" t="s">
        <v>105</v>
      </c>
      <c r="C14" s="20"/>
      <c r="D14" s="16"/>
      <c r="E14" s="11">
        <v>6221</v>
      </c>
      <c r="F14" s="11">
        <v>5171</v>
      </c>
      <c r="G14" s="11">
        <v>7193</v>
      </c>
      <c r="H14" s="17">
        <v>980</v>
      </c>
      <c r="I14" s="18">
        <v>150</v>
      </c>
      <c r="J14" s="19">
        <f t="shared" si="1"/>
        <v>1130</v>
      </c>
      <c r="Q14" s="98" t="s">
        <v>39</v>
      </c>
      <c r="R14" s="98" t="s">
        <v>40</v>
      </c>
      <c r="S14" s="98" t="s">
        <v>41</v>
      </c>
    </row>
    <row r="15" spans="1:19" ht="12.95" customHeight="1">
      <c r="A15" s="170" t="s">
        <v>15</v>
      </c>
      <c r="B15" s="102" t="s">
        <v>97</v>
      </c>
      <c r="C15" s="103" t="s">
        <v>50</v>
      </c>
      <c r="D15" s="90" t="s">
        <v>74</v>
      </c>
      <c r="E15" s="89"/>
      <c r="F15" s="89">
        <v>4222</v>
      </c>
      <c r="G15" s="89">
        <v>9334</v>
      </c>
      <c r="H15" s="100">
        <v>0</v>
      </c>
      <c r="I15" s="101">
        <v>2346.57</v>
      </c>
      <c r="J15" s="13">
        <f t="shared" si="1"/>
        <v>2346.57</v>
      </c>
      <c r="Q15" s="167">
        <f>I15</f>
        <v>2346.57</v>
      </c>
      <c r="R15" s="98"/>
      <c r="S15" s="98"/>
    </row>
    <row r="16" spans="1:19" ht="12.95" customHeight="1">
      <c r="A16" s="175"/>
      <c r="B16" s="43" t="s">
        <v>106</v>
      </c>
      <c r="C16" s="93"/>
      <c r="D16" s="93"/>
      <c r="E16" s="45" t="s">
        <v>75</v>
      </c>
      <c r="F16" s="39">
        <v>6121</v>
      </c>
      <c r="G16" s="45" t="s">
        <v>76</v>
      </c>
      <c r="H16" s="22">
        <v>5000</v>
      </c>
      <c r="I16" s="23">
        <v>-2346.57</v>
      </c>
      <c r="J16" s="44">
        <f>H16+I16</f>
        <v>2653.43</v>
      </c>
      <c r="Q16" s="98"/>
      <c r="R16" s="98"/>
      <c r="S16" s="98"/>
    </row>
    <row r="17" spans="1:10" ht="12.95" customHeight="1">
      <c r="A17" s="175"/>
      <c r="B17" s="127" t="s">
        <v>106</v>
      </c>
      <c r="C17" s="128" t="s">
        <v>50</v>
      </c>
      <c r="D17" s="130" t="s">
        <v>74</v>
      </c>
      <c r="E17" s="131" t="s">
        <v>75</v>
      </c>
      <c r="F17" s="132">
        <v>6121</v>
      </c>
      <c r="G17" s="131" t="s">
        <v>76</v>
      </c>
      <c r="H17" s="133">
        <v>0</v>
      </c>
      <c r="I17" s="134">
        <v>2346.57</v>
      </c>
      <c r="J17" s="126">
        <f aca="true" t="shared" si="2" ref="J17:J23">H17+I17</f>
        <v>2346.57</v>
      </c>
    </row>
    <row r="18" spans="1:10" ht="12.95" customHeight="1">
      <c r="A18" s="178" t="s">
        <v>16</v>
      </c>
      <c r="B18" s="14" t="s">
        <v>107</v>
      </c>
      <c r="C18" s="15"/>
      <c r="D18" s="16"/>
      <c r="E18" s="45"/>
      <c r="F18" s="39">
        <v>4222</v>
      </c>
      <c r="G18" s="45" t="s">
        <v>77</v>
      </c>
      <c r="H18" s="22">
        <v>4980</v>
      </c>
      <c r="I18" s="23">
        <v>-4980</v>
      </c>
      <c r="J18" s="44">
        <f t="shared" si="2"/>
        <v>0</v>
      </c>
    </row>
    <row r="19" spans="1:10" ht="12.95" customHeight="1">
      <c r="A19" s="179"/>
      <c r="B19" s="92" t="s">
        <v>107</v>
      </c>
      <c r="C19" s="12" t="s">
        <v>50</v>
      </c>
      <c r="D19" s="90" t="s">
        <v>74</v>
      </c>
      <c r="E19" s="136"/>
      <c r="F19" s="137">
        <v>4222</v>
      </c>
      <c r="G19" s="136" t="s">
        <v>77</v>
      </c>
      <c r="H19" s="138">
        <v>0</v>
      </c>
      <c r="I19" s="139">
        <v>4980</v>
      </c>
      <c r="J19" s="126">
        <f t="shared" si="2"/>
        <v>4980</v>
      </c>
    </row>
    <row r="20" spans="1:10" ht="12.95" customHeight="1">
      <c r="A20" s="179"/>
      <c r="B20" s="14" t="s">
        <v>108</v>
      </c>
      <c r="C20" s="15"/>
      <c r="D20" s="16"/>
      <c r="E20" s="45" t="s">
        <v>75</v>
      </c>
      <c r="F20" s="39">
        <v>6121</v>
      </c>
      <c r="G20" s="45" t="s">
        <v>77</v>
      </c>
      <c r="H20" s="22">
        <v>6823</v>
      </c>
      <c r="I20" s="23">
        <v>-4980</v>
      </c>
      <c r="J20" s="44">
        <f t="shared" si="2"/>
        <v>1843</v>
      </c>
    </row>
    <row r="21" spans="1:10" ht="12.95" customHeight="1">
      <c r="A21" s="180"/>
      <c r="B21" s="92" t="s">
        <v>108</v>
      </c>
      <c r="C21" s="12" t="s">
        <v>50</v>
      </c>
      <c r="D21" s="90" t="s">
        <v>74</v>
      </c>
      <c r="E21" s="136" t="s">
        <v>75</v>
      </c>
      <c r="F21" s="137">
        <v>6121</v>
      </c>
      <c r="G21" s="136" t="s">
        <v>77</v>
      </c>
      <c r="H21" s="138">
        <v>0</v>
      </c>
      <c r="I21" s="139">
        <v>4980</v>
      </c>
      <c r="J21" s="126">
        <f t="shared" si="2"/>
        <v>4980</v>
      </c>
    </row>
    <row r="22" spans="1:17" ht="12.95" customHeight="1">
      <c r="A22" s="95" t="s">
        <v>23</v>
      </c>
      <c r="B22" s="14" t="s">
        <v>109</v>
      </c>
      <c r="C22" s="15"/>
      <c r="D22" s="16"/>
      <c r="E22" s="45"/>
      <c r="F22" s="39">
        <v>4222</v>
      </c>
      <c r="G22" s="45"/>
      <c r="H22" s="22">
        <v>10308.47</v>
      </c>
      <c r="I22" s="23">
        <v>-4194.29</v>
      </c>
      <c r="J22" s="44">
        <f t="shared" si="2"/>
        <v>6114.179999999999</v>
      </c>
      <c r="Q22" s="168">
        <f>Q5+Q15</f>
        <v>4194.290000000001</v>
      </c>
    </row>
    <row r="23" spans="1:17" ht="12.95" customHeight="1">
      <c r="A23" s="95" t="s">
        <v>114</v>
      </c>
      <c r="B23" s="14" t="s">
        <v>200</v>
      </c>
      <c r="C23" s="15"/>
      <c r="D23" s="15"/>
      <c r="E23" s="11">
        <v>6171</v>
      </c>
      <c r="F23" s="11">
        <v>2322</v>
      </c>
      <c r="G23" s="16" t="s">
        <v>201</v>
      </c>
      <c r="H23" s="22">
        <v>231</v>
      </c>
      <c r="I23" s="23">
        <v>5</v>
      </c>
      <c r="J23" s="44">
        <f t="shared" si="2"/>
        <v>236</v>
      </c>
      <c r="K23" s="44">
        <f>I23+J23</f>
        <v>241</v>
      </c>
      <c r="Q23" s="168"/>
    </row>
    <row r="24" spans="1:10" ht="12.95" customHeight="1">
      <c r="A24" s="24"/>
      <c r="B24" s="25"/>
      <c r="C24" s="26"/>
      <c r="D24" s="172" t="s">
        <v>17</v>
      </c>
      <c r="E24" s="172"/>
      <c r="F24" s="172"/>
      <c r="G24" s="172"/>
      <c r="H24" s="27">
        <f>H5+H6+H7+H8+H9+H15+H18+H19+H22+H23</f>
        <v>17844.47</v>
      </c>
      <c r="I24" s="27">
        <f aca="true" t="shared" si="3" ref="I24:J24">I5+I6+I7+I8+I9+I15+I18+I19+I22+I23</f>
        <v>455.0000000000009</v>
      </c>
      <c r="J24" s="27">
        <f t="shared" si="3"/>
        <v>18299.47</v>
      </c>
    </row>
    <row r="25" spans="1:16" ht="12.95" customHeight="1">
      <c r="A25" s="24"/>
      <c r="B25" s="28" t="s">
        <v>18</v>
      </c>
      <c r="C25" s="26"/>
      <c r="D25" s="174" t="s">
        <v>19</v>
      </c>
      <c r="E25" s="174"/>
      <c r="F25" s="174"/>
      <c r="G25" s="174"/>
      <c r="H25" s="27">
        <f>H10+H11+H12+H13+H14</f>
        <v>1190</v>
      </c>
      <c r="I25" s="27">
        <f aca="true" t="shared" si="4" ref="I25:J25">I10+I11+I12+I13+I14</f>
        <v>450</v>
      </c>
      <c r="J25" s="27">
        <f t="shared" si="4"/>
        <v>1640</v>
      </c>
      <c r="K25" s="27" t="e">
        <f>#REF!</f>
        <v>#REF!</v>
      </c>
      <c r="L25" s="27" t="e">
        <f>#REF!</f>
        <v>#REF!</v>
      </c>
      <c r="M25" s="27" t="e">
        <f>#REF!</f>
        <v>#REF!</v>
      </c>
      <c r="N25" s="27" t="e">
        <f>#REF!</f>
        <v>#REF!</v>
      </c>
      <c r="O25" s="27" t="e">
        <f>#REF!</f>
        <v>#REF!</v>
      </c>
      <c r="P25" s="27" t="e">
        <f>#REF!</f>
        <v>#REF!</v>
      </c>
    </row>
    <row r="26" spans="1:10" ht="12.95" customHeight="1">
      <c r="A26" s="24"/>
      <c r="B26" s="29"/>
      <c r="C26" s="26"/>
      <c r="D26" s="173" t="s">
        <v>20</v>
      </c>
      <c r="E26" s="173"/>
      <c r="F26" s="173"/>
      <c r="G26" s="173"/>
      <c r="H26" s="27">
        <f>H16+H17+H20+H21</f>
        <v>11823</v>
      </c>
      <c r="I26" s="27">
        <f aca="true" t="shared" si="5" ref="I26:J26">I16+I17+I20+I21</f>
        <v>0</v>
      </c>
      <c r="J26" s="27">
        <f t="shared" si="5"/>
        <v>11823</v>
      </c>
    </row>
    <row r="27" spans="1:10" ht="12.95" customHeight="1">
      <c r="A27" s="30"/>
      <c r="B27" s="31"/>
      <c r="C27" s="32"/>
      <c r="D27" s="173" t="s">
        <v>21</v>
      </c>
      <c r="E27" s="173"/>
      <c r="F27" s="173"/>
      <c r="G27" s="173"/>
      <c r="H27" s="33">
        <f>H24-H25-H26</f>
        <v>4831.470000000001</v>
      </c>
      <c r="I27" s="33">
        <f aca="true" t="shared" si="6" ref="I27:J27">I24-I25-I26</f>
        <v>5.0000000000009095</v>
      </c>
      <c r="J27" s="33">
        <f t="shared" si="6"/>
        <v>4836.470000000001</v>
      </c>
    </row>
    <row r="28" spans="1:10" ht="12.95" customHeight="1">
      <c r="A28" s="34" t="s">
        <v>22</v>
      </c>
      <c r="B28" s="35"/>
      <c r="C28" s="36"/>
      <c r="D28" s="36"/>
      <c r="E28" s="37"/>
      <c r="F28" s="35"/>
      <c r="G28" s="35"/>
      <c r="H28" s="38"/>
      <c r="I28" s="86"/>
      <c r="J28" s="87"/>
    </row>
    <row r="29" spans="1:11" ht="12.95" customHeight="1">
      <c r="A29" s="170" t="s">
        <v>13</v>
      </c>
      <c r="B29" s="105" t="s">
        <v>58</v>
      </c>
      <c r="C29" s="106"/>
      <c r="D29" s="106"/>
      <c r="E29" s="107">
        <v>6171</v>
      </c>
      <c r="F29" s="107">
        <v>5171</v>
      </c>
      <c r="G29" s="108"/>
      <c r="H29" s="109">
        <v>1605</v>
      </c>
      <c r="I29" s="110">
        <v>-35</v>
      </c>
      <c r="J29" s="111">
        <f>H29+I29</f>
        <v>1570</v>
      </c>
      <c r="K29" s="111">
        <f>I29+J29</f>
        <v>1535</v>
      </c>
    </row>
    <row r="30" spans="1:11" ht="12.95" customHeight="1">
      <c r="A30" s="175"/>
      <c r="B30" s="105" t="s">
        <v>205</v>
      </c>
      <c r="C30" s="106"/>
      <c r="D30" s="106"/>
      <c r="E30" s="107">
        <v>6171</v>
      </c>
      <c r="F30" s="107">
        <v>5123</v>
      </c>
      <c r="G30" s="108"/>
      <c r="H30" s="109">
        <v>15</v>
      </c>
      <c r="I30" s="110">
        <v>35</v>
      </c>
      <c r="J30" s="111">
        <f>H30+I30</f>
        <v>50</v>
      </c>
      <c r="K30" s="111">
        <f>I30+J30</f>
        <v>85</v>
      </c>
    </row>
    <row r="31" spans="1:11" ht="12.95" customHeight="1">
      <c r="A31" s="175"/>
      <c r="B31" s="48" t="s">
        <v>206</v>
      </c>
      <c r="C31" s="112"/>
      <c r="D31" s="112"/>
      <c r="E31" s="113">
        <v>6171</v>
      </c>
      <c r="F31" s="113">
        <v>5139</v>
      </c>
      <c r="G31" s="114"/>
      <c r="H31" s="115">
        <v>1435</v>
      </c>
      <c r="I31" s="110">
        <v>200</v>
      </c>
      <c r="J31" s="91">
        <f aca="true" t="shared" si="7" ref="J31">H31+I31</f>
        <v>1635</v>
      </c>
      <c r="K31" s="91">
        <f aca="true" t="shared" si="8" ref="K31">I31+J31</f>
        <v>1835</v>
      </c>
    </row>
    <row r="32" spans="1:11" ht="12.95" customHeight="1">
      <c r="A32" s="175"/>
      <c r="B32" s="48" t="s">
        <v>207</v>
      </c>
      <c r="C32" s="112"/>
      <c r="D32" s="112"/>
      <c r="E32" s="113">
        <v>6171</v>
      </c>
      <c r="F32" s="113">
        <v>5134</v>
      </c>
      <c r="G32" s="114"/>
      <c r="H32" s="115">
        <v>33</v>
      </c>
      <c r="I32" s="116">
        <v>-20</v>
      </c>
      <c r="J32" s="91">
        <f>H32+I32</f>
        <v>13</v>
      </c>
      <c r="K32" s="91">
        <f>I32+J32</f>
        <v>-7</v>
      </c>
    </row>
    <row r="33" spans="1:13" ht="12.95" customHeight="1">
      <c r="A33" s="175"/>
      <c r="B33" s="48" t="s">
        <v>208</v>
      </c>
      <c r="C33" s="112"/>
      <c r="D33" s="112"/>
      <c r="E33" s="113">
        <v>6171</v>
      </c>
      <c r="F33" s="113">
        <v>5132</v>
      </c>
      <c r="G33" s="114"/>
      <c r="H33" s="115">
        <v>35</v>
      </c>
      <c r="I33" s="116">
        <v>20</v>
      </c>
      <c r="J33" s="91">
        <f aca="true" t="shared" si="9" ref="J33:J36">H33+I33</f>
        <v>55</v>
      </c>
      <c r="K33" s="91">
        <f aca="true" t="shared" si="10" ref="K33:K36">I33+J33</f>
        <v>75</v>
      </c>
      <c r="L33" s="41"/>
      <c r="M33" s="41"/>
    </row>
    <row r="34" spans="1:13" ht="12.95" customHeight="1">
      <c r="A34" s="175"/>
      <c r="B34" s="105" t="s">
        <v>209</v>
      </c>
      <c r="C34" s="112"/>
      <c r="D34" s="112"/>
      <c r="E34" s="113">
        <v>6171</v>
      </c>
      <c r="F34" s="113">
        <v>5168</v>
      </c>
      <c r="G34" s="114"/>
      <c r="H34" s="115">
        <v>3367</v>
      </c>
      <c r="I34" s="116">
        <v>-45</v>
      </c>
      <c r="J34" s="91">
        <f t="shared" si="9"/>
        <v>3322</v>
      </c>
      <c r="K34" s="91">
        <f t="shared" si="10"/>
        <v>3277</v>
      </c>
      <c r="L34" s="41"/>
      <c r="M34" s="41"/>
    </row>
    <row r="35" spans="1:13" ht="12.95" customHeight="1">
      <c r="A35" s="175"/>
      <c r="B35" s="48" t="s">
        <v>53</v>
      </c>
      <c r="C35" s="112"/>
      <c r="D35" s="112"/>
      <c r="E35" s="113">
        <v>6171</v>
      </c>
      <c r="F35" s="113">
        <v>5162</v>
      </c>
      <c r="G35" s="114"/>
      <c r="H35" s="115">
        <v>320</v>
      </c>
      <c r="I35" s="116">
        <v>45</v>
      </c>
      <c r="J35" s="91">
        <f t="shared" si="9"/>
        <v>365</v>
      </c>
      <c r="K35" s="91">
        <f t="shared" si="10"/>
        <v>410</v>
      </c>
      <c r="L35" s="41"/>
      <c r="M35" s="41"/>
    </row>
    <row r="36" spans="1:13" ht="12.95" customHeight="1">
      <c r="A36" s="175"/>
      <c r="B36" s="48" t="s">
        <v>210</v>
      </c>
      <c r="C36" s="112"/>
      <c r="D36" s="112"/>
      <c r="E36" s="113">
        <v>6171</v>
      </c>
      <c r="F36" s="113">
        <v>5152</v>
      </c>
      <c r="G36" s="114"/>
      <c r="H36" s="115">
        <v>1548</v>
      </c>
      <c r="I36" s="116">
        <v>210</v>
      </c>
      <c r="J36" s="91">
        <f t="shared" si="9"/>
        <v>1758</v>
      </c>
      <c r="K36" s="91">
        <f t="shared" si="10"/>
        <v>1968</v>
      </c>
      <c r="L36" s="46"/>
      <c r="M36" s="46"/>
    </row>
    <row r="37" spans="1:13" ht="12.95" customHeight="1">
      <c r="A37" s="175"/>
      <c r="B37" s="105" t="s">
        <v>211</v>
      </c>
      <c r="C37" s="112"/>
      <c r="D37" s="112"/>
      <c r="E37" s="113">
        <v>6171</v>
      </c>
      <c r="F37" s="113">
        <v>5161</v>
      </c>
      <c r="G37" s="114"/>
      <c r="H37" s="115">
        <v>650</v>
      </c>
      <c r="I37" s="116">
        <v>-65</v>
      </c>
      <c r="J37" s="91">
        <f aca="true" t="shared" si="11" ref="J37:J44">SUM(H37:I37)</f>
        <v>585</v>
      </c>
      <c r="K37" s="91">
        <f aca="true" t="shared" si="12" ref="K37:K44">SUM(I37:J37)</f>
        <v>520</v>
      </c>
      <c r="L37" s="46"/>
      <c r="M37" s="46"/>
    </row>
    <row r="38" spans="1:13" ht="12.95" customHeight="1">
      <c r="A38" s="175"/>
      <c r="B38" s="48" t="s">
        <v>212</v>
      </c>
      <c r="C38" s="112"/>
      <c r="D38" s="112"/>
      <c r="E38" s="113">
        <v>6171</v>
      </c>
      <c r="F38" s="113">
        <v>5156</v>
      </c>
      <c r="G38" s="114"/>
      <c r="H38" s="115">
        <v>160</v>
      </c>
      <c r="I38" s="116">
        <v>65</v>
      </c>
      <c r="J38" s="91">
        <f t="shared" si="11"/>
        <v>225</v>
      </c>
      <c r="K38" s="117">
        <f t="shared" si="12"/>
        <v>290</v>
      </c>
      <c r="L38" s="46"/>
      <c r="M38" s="46"/>
    </row>
    <row r="39" spans="1:13" ht="12.95" customHeight="1">
      <c r="A39" s="175"/>
      <c r="B39" s="105" t="s">
        <v>213</v>
      </c>
      <c r="C39" s="106"/>
      <c r="D39" s="106"/>
      <c r="E39" s="107">
        <v>6171</v>
      </c>
      <c r="F39" s="107">
        <v>5169</v>
      </c>
      <c r="G39" s="108"/>
      <c r="H39" s="109">
        <v>3656</v>
      </c>
      <c r="I39" s="110">
        <v>-2</v>
      </c>
      <c r="J39" s="111">
        <f t="shared" si="11"/>
        <v>3654</v>
      </c>
      <c r="K39" s="118">
        <f t="shared" si="12"/>
        <v>3652</v>
      </c>
      <c r="L39" s="46"/>
      <c r="M39" s="46"/>
    </row>
    <row r="40" spans="1:13" ht="12.95" customHeight="1">
      <c r="A40" s="175"/>
      <c r="B40" s="105" t="s">
        <v>212</v>
      </c>
      <c r="C40" s="106"/>
      <c r="D40" s="106"/>
      <c r="E40" s="107">
        <v>6112</v>
      </c>
      <c r="F40" s="107">
        <v>5156</v>
      </c>
      <c r="G40" s="108"/>
      <c r="H40" s="109">
        <v>13</v>
      </c>
      <c r="I40" s="110">
        <v>2</v>
      </c>
      <c r="J40" s="111">
        <f t="shared" si="11"/>
        <v>15</v>
      </c>
      <c r="K40" s="118">
        <f t="shared" si="12"/>
        <v>17</v>
      </c>
      <c r="L40" s="46"/>
      <c r="M40" s="46"/>
    </row>
    <row r="41" spans="1:13" ht="12.95" customHeight="1">
      <c r="A41" s="175"/>
      <c r="B41" s="105" t="s">
        <v>58</v>
      </c>
      <c r="C41" s="112"/>
      <c r="D41" s="112"/>
      <c r="E41" s="113">
        <v>6171</v>
      </c>
      <c r="F41" s="113">
        <v>5171</v>
      </c>
      <c r="G41" s="114"/>
      <c r="H41" s="115">
        <v>1570</v>
      </c>
      <c r="I41" s="116">
        <v>-110</v>
      </c>
      <c r="J41" s="91">
        <f t="shared" si="11"/>
        <v>1460</v>
      </c>
      <c r="K41" s="117">
        <f t="shared" si="12"/>
        <v>1350</v>
      </c>
      <c r="L41" s="46"/>
      <c r="M41" s="46"/>
    </row>
    <row r="42" spans="1:13" ht="12.95" customHeight="1">
      <c r="A42" s="175"/>
      <c r="B42" s="48" t="s">
        <v>214</v>
      </c>
      <c r="C42" s="112"/>
      <c r="D42" s="112"/>
      <c r="E42" s="113">
        <v>6171</v>
      </c>
      <c r="F42" s="113">
        <v>5163</v>
      </c>
      <c r="G42" s="114"/>
      <c r="H42" s="115">
        <v>920</v>
      </c>
      <c r="I42" s="116">
        <v>110</v>
      </c>
      <c r="J42" s="91">
        <f t="shared" si="11"/>
        <v>1030</v>
      </c>
      <c r="K42" s="117">
        <f t="shared" si="12"/>
        <v>1140</v>
      </c>
      <c r="L42" s="46"/>
      <c r="M42" s="46"/>
    </row>
    <row r="43" spans="1:13" ht="12.95" customHeight="1">
      <c r="A43" s="175"/>
      <c r="B43" s="105" t="s">
        <v>55</v>
      </c>
      <c r="C43" s="112"/>
      <c r="D43" s="112"/>
      <c r="E43" s="113">
        <v>6171</v>
      </c>
      <c r="F43" s="113">
        <v>5137</v>
      </c>
      <c r="G43" s="114"/>
      <c r="H43" s="115">
        <v>1527</v>
      </c>
      <c r="I43" s="116">
        <v>400</v>
      </c>
      <c r="J43" s="91">
        <f t="shared" si="11"/>
        <v>1927</v>
      </c>
      <c r="K43" s="117">
        <f t="shared" si="12"/>
        <v>2327</v>
      </c>
      <c r="L43" s="46"/>
      <c r="M43" s="46"/>
    </row>
    <row r="44" spans="1:13" ht="12.95" customHeight="1">
      <c r="A44" s="175"/>
      <c r="B44" s="105" t="s">
        <v>57</v>
      </c>
      <c r="C44" s="112"/>
      <c r="D44" s="112"/>
      <c r="E44" s="113">
        <v>6171</v>
      </c>
      <c r="F44" s="113">
        <v>5175</v>
      </c>
      <c r="G44" s="114"/>
      <c r="H44" s="115">
        <v>95</v>
      </c>
      <c r="I44" s="116">
        <v>20</v>
      </c>
      <c r="J44" s="91">
        <f t="shared" si="11"/>
        <v>115</v>
      </c>
      <c r="K44" s="91">
        <f t="shared" si="12"/>
        <v>135</v>
      </c>
      <c r="L44" s="46"/>
      <c r="M44" s="46"/>
    </row>
    <row r="45" spans="1:17" ht="12.95" customHeight="1">
      <c r="A45" s="170" t="s">
        <v>14</v>
      </c>
      <c r="B45" s="88" t="s">
        <v>61</v>
      </c>
      <c r="C45" s="15"/>
      <c r="D45" s="11"/>
      <c r="E45" s="11">
        <v>6171</v>
      </c>
      <c r="F45" s="11">
        <v>5131</v>
      </c>
      <c r="G45" s="16" t="s">
        <v>60</v>
      </c>
      <c r="H45" s="17">
        <v>80</v>
      </c>
      <c r="I45" s="18">
        <v>20</v>
      </c>
      <c r="J45" s="44">
        <f aca="true" t="shared" si="13" ref="J45:J68">H45+I45</f>
        <v>100</v>
      </c>
      <c r="K45" s="47"/>
      <c r="L45" s="46"/>
      <c r="M45" s="46"/>
      <c r="Q45" s="187" t="s">
        <v>78</v>
      </c>
    </row>
    <row r="46" spans="1:17" ht="12.95" customHeight="1">
      <c r="A46" s="175"/>
      <c r="B46" s="125" t="s">
        <v>79</v>
      </c>
      <c r="C46" s="12" t="s">
        <v>50</v>
      </c>
      <c r="D46" s="89"/>
      <c r="E46" s="89">
        <v>6402</v>
      </c>
      <c r="F46" s="89">
        <v>5902</v>
      </c>
      <c r="G46" s="90"/>
      <c r="H46" s="100">
        <v>0</v>
      </c>
      <c r="I46" s="101">
        <v>100</v>
      </c>
      <c r="J46" s="126">
        <f t="shared" si="13"/>
        <v>100</v>
      </c>
      <c r="K46" s="47"/>
      <c r="L46" s="46"/>
      <c r="M46" s="46"/>
      <c r="Q46" s="187"/>
    </row>
    <row r="47" spans="1:17" ht="12.95" customHeight="1">
      <c r="A47" s="175"/>
      <c r="B47" s="88" t="s">
        <v>80</v>
      </c>
      <c r="C47" s="11"/>
      <c r="D47" s="11"/>
      <c r="E47" s="11">
        <v>6310</v>
      </c>
      <c r="F47" s="11">
        <v>5163</v>
      </c>
      <c r="G47" s="16"/>
      <c r="H47" s="17">
        <v>210</v>
      </c>
      <c r="I47" s="18">
        <v>20</v>
      </c>
      <c r="J47" s="44">
        <f t="shared" si="13"/>
        <v>230</v>
      </c>
      <c r="K47" s="47"/>
      <c r="L47" s="46"/>
      <c r="M47" s="46"/>
      <c r="Q47" s="187"/>
    </row>
    <row r="48" spans="1:17" ht="12.95" customHeight="1">
      <c r="A48" s="175"/>
      <c r="B48" s="88" t="s">
        <v>236</v>
      </c>
      <c r="C48" s="11"/>
      <c r="D48" s="11"/>
      <c r="E48" s="11">
        <v>6171</v>
      </c>
      <c r="F48" s="11">
        <v>5011</v>
      </c>
      <c r="G48" s="16" t="s">
        <v>81</v>
      </c>
      <c r="H48" s="17">
        <v>138</v>
      </c>
      <c r="I48" s="18">
        <v>50</v>
      </c>
      <c r="J48" s="44">
        <f t="shared" si="13"/>
        <v>188</v>
      </c>
      <c r="K48" s="47"/>
      <c r="L48" s="46"/>
      <c r="M48" s="46"/>
      <c r="Q48" s="187"/>
    </row>
    <row r="49" spans="1:17" ht="12.95" customHeight="1">
      <c r="A49" s="175"/>
      <c r="B49" s="88" t="s">
        <v>84</v>
      </c>
      <c r="C49" s="11"/>
      <c r="D49" s="11"/>
      <c r="E49" s="11">
        <v>6310</v>
      </c>
      <c r="F49" s="11">
        <v>5141</v>
      </c>
      <c r="G49" s="16" t="s">
        <v>82</v>
      </c>
      <c r="H49" s="17">
        <v>150</v>
      </c>
      <c r="I49" s="18">
        <v>110</v>
      </c>
      <c r="J49" s="44">
        <f t="shared" si="13"/>
        <v>260</v>
      </c>
      <c r="K49" s="47"/>
      <c r="L49" s="46"/>
      <c r="M49" s="46"/>
      <c r="Q49" s="187"/>
    </row>
    <row r="50" spans="1:17" ht="12.95" customHeight="1">
      <c r="A50" s="175"/>
      <c r="B50" s="125" t="s">
        <v>85</v>
      </c>
      <c r="C50" s="12" t="s">
        <v>50</v>
      </c>
      <c r="D50" s="89"/>
      <c r="E50" s="89">
        <v>6310</v>
      </c>
      <c r="F50" s="89">
        <v>5141</v>
      </c>
      <c r="G50" s="90" t="s">
        <v>83</v>
      </c>
      <c r="H50" s="100">
        <v>0</v>
      </c>
      <c r="I50" s="101">
        <v>100</v>
      </c>
      <c r="J50" s="126">
        <f t="shared" si="13"/>
        <v>100</v>
      </c>
      <c r="K50" s="47"/>
      <c r="L50" s="46"/>
      <c r="M50" s="46"/>
      <c r="Q50" s="187"/>
    </row>
    <row r="51" spans="1:18" ht="12.95" customHeight="1">
      <c r="A51" s="175"/>
      <c r="B51" s="88" t="s">
        <v>89</v>
      </c>
      <c r="C51" s="11"/>
      <c r="D51" s="11"/>
      <c r="E51" s="11">
        <v>6310</v>
      </c>
      <c r="F51" s="11">
        <v>5141</v>
      </c>
      <c r="G51" s="16" t="s">
        <v>86</v>
      </c>
      <c r="H51" s="17">
        <v>2</v>
      </c>
      <c r="I51" s="18">
        <v>2</v>
      </c>
      <c r="J51" s="44">
        <f t="shared" si="13"/>
        <v>4</v>
      </c>
      <c r="K51" s="47"/>
      <c r="L51" s="46"/>
      <c r="M51" s="46"/>
      <c r="Q51" s="187"/>
      <c r="R51" s="166">
        <v>441</v>
      </c>
    </row>
    <row r="52" spans="1:17" ht="12.95" customHeight="1">
      <c r="A52" s="175"/>
      <c r="B52" s="88" t="s">
        <v>88</v>
      </c>
      <c r="C52" s="11"/>
      <c r="D52" s="11"/>
      <c r="E52" s="11">
        <v>6310</v>
      </c>
      <c r="F52" s="11">
        <v>5141</v>
      </c>
      <c r="G52" s="16" t="s">
        <v>87</v>
      </c>
      <c r="H52" s="17">
        <v>2</v>
      </c>
      <c r="I52" s="18">
        <v>2</v>
      </c>
      <c r="J52" s="44">
        <f t="shared" si="13"/>
        <v>4</v>
      </c>
      <c r="K52" s="47"/>
      <c r="L52" s="46"/>
      <c r="M52" s="46"/>
      <c r="Q52" s="187"/>
    </row>
    <row r="53" spans="1:17" ht="12.95" customHeight="1">
      <c r="A53" s="175"/>
      <c r="B53" s="125" t="s">
        <v>90</v>
      </c>
      <c r="C53" s="12" t="s">
        <v>50</v>
      </c>
      <c r="D53" s="89"/>
      <c r="E53" s="89">
        <v>6310</v>
      </c>
      <c r="F53" s="89">
        <v>5141</v>
      </c>
      <c r="G53" s="90" t="s">
        <v>91</v>
      </c>
      <c r="H53" s="100">
        <v>0</v>
      </c>
      <c r="I53" s="101">
        <v>3</v>
      </c>
      <c r="J53" s="126">
        <f t="shared" si="13"/>
        <v>3</v>
      </c>
      <c r="K53" s="47"/>
      <c r="L53" s="46"/>
      <c r="M53" s="46"/>
      <c r="Q53" s="187"/>
    </row>
    <row r="54" spans="1:17" ht="12.95" customHeight="1">
      <c r="A54" s="175"/>
      <c r="B54" s="125" t="s">
        <v>95</v>
      </c>
      <c r="C54" s="12" t="s">
        <v>50</v>
      </c>
      <c r="D54" s="89"/>
      <c r="E54" s="89">
        <v>6310</v>
      </c>
      <c r="F54" s="89">
        <v>5141</v>
      </c>
      <c r="G54" s="90" t="s">
        <v>92</v>
      </c>
      <c r="H54" s="100">
        <v>0</v>
      </c>
      <c r="I54" s="101">
        <v>8</v>
      </c>
      <c r="J54" s="126">
        <f t="shared" si="13"/>
        <v>8</v>
      </c>
      <c r="K54" s="47"/>
      <c r="L54" s="46"/>
      <c r="M54" s="46"/>
      <c r="Q54" s="187"/>
    </row>
    <row r="55" spans="1:17" ht="12.95" customHeight="1">
      <c r="A55" s="175"/>
      <c r="B55" s="125" t="s">
        <v>94</v>
      </c>
      <c r="C55" s="12" t="s">
        <v>50</v>
      </c>
      <c r="D55" s="89"/>
      <c r="E55" s="89">
        <v>6310</v>
      </c>
      <c r="F55" s="89">
        <v>5141</v>
      </c>
      <c r="G55" s="90" t="s">
        <v>93</v>
      </c>
      <c r="H55" s="100">
        <v>0</v>
      </c>
      <c r="I55" s="101">
        <v>15</v>
      </c>
      <c r="J55" s="126">
        <f>H55+I55</f>
        <v>15</v>
      </c>
      <c r="K55" s="47"/>
      <c r="L55" s="46"/>
      <c r="M55" s="46"/>
      <c r="Q55" s="187"/>
    </row>
    <row r="56" spans="1:17" ht="12.95" customHeight="1">
      <c r="A56" s="175"/>
      <c r="B56" s="125" t="s">
        <v>110</v>
      </c>
      <c r="C56" s="12" t="s">
        <v>50</v>
      </c>
      <c r="D56" s="89"/>
      <c r="E56" s="89">
        <v>3639</v>
      </c>
      <c r="F56" s="89">
        <v>5154</v>
      </c>
      <c r="G56" s="90" t="s">
        <v>113</v>
      </c>
      <c r="H56" s="100">
        <v>0</v>
      </c>
      <c r="I56" s="101">
        <v>3</v>
      </c>
      <c r="J56" s="126">
        <f>H56+I56</f>
        <v>3</v>
      </c>
      <c r="K56" s="47"/>
      <c r="L56" s="46"/>
      <c r="M56" s="46"/>
      <c r="Q56" s="187"/>
    </row>
    <row r="57" spans="1:17" ht="12.95" customHeight="1">
      <c r="A57" s="175"/>
      <c r="B57" s="125" t="s">
        <v>111</v>
      </c>
      <c r="C57" s="12" t="s">
        <v>50</v>
      </c>
      <c r="D57" s="89"/>
      <c r="E57" s="89">
        <v>3639</v>
      </c>
      <c r="F57" s="89">
        <v>5151</v>
      </c>
      <c r="G57" s="90" t="s">
        <v>113</v>
      </c>
      <c r="H57" s="100">
        <v>0</v>
      </c>
      <c r="I57" s="101">
        <v>3</v>
      </c>
      <c r="J57" s="126">
        <f>H57+I57</f>
        <v>3</v>
      </c>
      <c r="K57" s="47"/>
      <c r="L57" s="46"/>
      <c r="M57" s="46"/>
      <c r="Q57" s="187"/>
    </row>
    <row r="58" spans="1:17" ht="12.95" customHeight="1">
      <c r="A58" s="171"/>
      <c r="B58" s="125" t="s">
        <v>112</v>
      </c>
      <c r="C58" s="12" t="s">
        <v>50</v>
      </c>
      <c r="D58" s="140"/>
      <c r="E58" s="89">
        <v>3639</v>
      </c>
      <c r="F58" s="89">
        <v>5169</v>
      </c>
      <c r="G58" s="90">
        <v>9302</v>
      </c>
      <c r="H58" s="100">
        <v>0</v>
      </c>
      <c r="I58" s="101">
        <v>5</v>
      </c>
      <c r="J58" s="126">
        <f>H58+I58</f>
        <v>5</v>
      </c>
      <c r="K58" s="47"/>
      <c r="L58" s="46"/>
      <c r="M58" s="46"/>
      <c r="Q58" s="187"/>
    </row>
    <row r="59" spans="1:13" ht="12.95" customHeight="1">
      <c r="A59" s="170" t="s">
        <v>15</v>
      </c>
      <c r="B59" s="88" t="s">
        <v>62</v>
      </c>
      <c r="C59" s="11"/>
      <c r="D59" s="11"/>
      <c r="E59" s="11">
        <v>3113</v>
      </c>
      <c r="F59" s="11">
        <v>5169</v>
      </c>
      <c r="G59" s="16" t="s">
        <v>64</v>
      </c>
      <c r="H59" s="17">
        <v>29.04</v>
      </c>
      <c r="I59" s="18">
        <v>-29.04</v>
      </c>
      <c r="J59" s="44">
        <f t="shared" si="13"/>
        <v>0</v>
      </c>
      <c r="K59" s="47"/>
      <c r="L59" s="46"/>
      <c r="M59" s="46"/>
    </row>
    <row r="60" spans="1:13" ht="12.95" customHeight="1">
      <c r="A60" s="175"/>
      <c r="B60" s="125" t="s">
        <v>63</v>
      </c>
      <c r="C60" s="12" t="s">
        <v>50</v>
      </c>
      <c r="D60" s="89">
        <v>103533063</v>
      </c>
      <c r="E60" s="89">
        <v>3113</v>
      </c>
      <c r="F60" s="89">
        <v>5169</v>
      </c>
      <c r="G60" s="90" t="s">
        <v>64</v>
      </c>
      <c r="H60" s="100">
        <v>0</v>
      </c>
      <c r="I60" s="101">
        <v>24.69</v>
      </c>
      <c r="J60" s="126">
        <f t="shared" si="13"/>
        <v>24.69</v>
      </c>
      <c r="K60" s="47"/>
      <c r="L60" s="46"/>
      <c r="M60" s="46"/>
    </row>
    <row r="61" spans="1:13" ht="12.95" customHeight="1">
      <c r="A61" s="175"/>
      <c r="B61" s="125" t="s">
        <v>63</v>
      </c>
      <c r="C61" s="12" t="s">
        <v>50</v>
      </c>
      <c r="D61" s="89">
        <v>103133063</v>
      </c>
      <c r="E61" s="89">
        <v>3113</v>
      </c>
      <c r="F61" s="89">
        <v>5169</v>
      </c>
      <c r="G61" s="90" t="s">
        <v>64</v>
      </c>
      <c r="H61" s="100">
        <v>0</v>
      </c>
      <c r="I61" s="101">
        <v>2.9</v>
      </c>
      <c r="J61" s="126">
        <f t="shared" si="13"/>
        <v>2.9</v>
      </c>
      <c r="K61" s="47"/>
      <c r="L61" s="46"/>
      <c r="M61" s="46"/>
    </row>
    <row r="62" spans="1:13" ht="12.95" customHeight="1">
      <c r="A62" s="171"/>
      <c r="B62" s="125" t="s">
        <v>63</v>
      </c>
      <c r="C62" s="12" t="s">
        <v>50</v>
      </c>
      <c r="D62" s="89">
        <v>103100200</v>
      </c>
      <c r="E62" s="89">
        <v>3113</v>
      </c>
      <c r="F62" s="89">
        <v>5169</v>
      </c>
      <c r="G62" s="90" t="s">
        <v>64</v>
      </c>
      <c r="H62" s="100">
        <v>0</v>
      </c>
      <c r="I62" s="101">
        <v>1.45</v>
      </c>
      <c r="J62" s="126">
        <f t="shared" si="13"/>
        <v>1.45</v>
      </c>
      <c r="K62" s="47"/>
      <c r="L62" s="46"/>
      <c r="M62" s="46"/>
    </row>
    <row r="63" spans="1:13" ht="12.95" customHeight="1">
      <c r="A63" s="170" t="s">
        <v>16</v>
      </c>
      <c r="B63" s="88" t="s">
        <v>67</v>
      </c>
      <c r="C63" s="11"/>
      <c r="D63" s="11"/>
      <c r="E63" s="11">
        <v>3399</v>
      </c>
      <c r="F63" s="11">
        <v>5175</v>
      </c>
      <c r="G63" s="16" t="s">
        <v>65</v>
      </c>
      <c r="H63" s="17">
        <v>80</v>
      </c>
      <c r="I63" s="18">
        <v>-35</v>
      </c>
      <c r="J63" s="44">
        <f t="shared" si="13"/>
        <v>45</v>
      </c>
      <c r="K63" s="47"/>
      <c r="L63" s="46"/>
      <c r="M63" s="46"/>
    </row>
    <row r="64" spans="1:13" ht="12.95" customHeight="1">
      <c r="A64" s="175"/>
      <c r="B64" s="88" t="s">
        <v>66</v>
      </c>
      <c r="C64" s="11"/>
      <c r="D64" s="11"/>
      <c r="E64" s="11">
        <v>6112</v>
      </c>
      <c r="F64" s="11">
        <v>5169</v>
      </c>
      <c r="G64" s="16"/>
      <c r="H64" s="17">
        <v>213</v>
      </c>
      <c r="I64" s="18">
        <v>35</v>
      </c>
      <c r="J64" s="44">
        <f t="shared" si="13"/>
        <v>248</v>
      </c>
      <c r="K64" s="47"/>
      <c r="L64" s="46"/>
      <c r="M64" s="46"/>
    </row>
    <row r="65" spans="1:13" ht="12.95" customHeight="1">
      <c r="A65" s="175"/>
      <c r="B65" s="88" t="s">
        <v>71</v>
      </c>
      <c r="C65" s="11"/>
      <c r="D65" s="11"/>
      <c r="E65" s="11">
        <v>3399</v>
      </c>
      <c r="F65" s="11">
        <v>5169</v>
      </c>
      <c r="G65" s="16" t="s">
        <v>65</v>
      </c>
      <c r="H65" s="17">
        <v>70</v>
      </c>
      <c r="I65" s="18">
        <v>-4</v>
      </c>
      <c r="J65" s="44">
        <f t="shared" si="13"/>
        <v>66</v>
      </c>
      <c r="K65" s="47"/>
      <c r="L65" s="46"/>
      <c r="M65" s="46"/>
    </row>
    <row r="66" spans="1:13" ht="12.95" customHeight="1">
      <c r="A66" s="175"/>
      <c r="B66" s="88" t="s">
        <v>72</v>
      </c>
      <c r="C66" s="11"/>
      <c r="D66" s="11"/>
      <c r="E66" s="11">
        <v>6112</v>
      </c>
      <c r="F66" s="11">
        <v>5175</v>
      </c>
      <c r="G66" s="16"/>
      <c r="H66" s="17">
        <v>98</v>
      </c>
      <c r="I66" s="18">
        <v>4</v>
      </c>
      <c r="J66" s="44">
        <f t="shared" si="13"/>
        <v>102</v>
      </c>
      <c r="K66" s="47"/>
      <c r="L66" s="46"/>
      <c r="M66" s="46"/>
    </row>
    <row r="67" spans="1:13" ht="12.95" customHeight="1">
      <c r="A67" s="175"/>
      <c r="B67" s="88" t="s">
        <v>73</v>
      </c>
      <c r="C67" s="11"/>
      <c r="D67" s="11"/>
      <c r="E67" s="11">
        <v>3399</v>
      </c>
      <c r="F67" s="11">
        <v>5169</v>
      </c>
      <c r="G67" s="16" t="s">
        <v>65</v>
      </c>
      <c r="H67" s="17">
        <v>66</v>
      </c>
      <c r="I67" s="18">
        <v>-41</v>
      </c>
      <c r="J67" s="44">
        <f t="shared" si="13"/>
        <v>25</v>
      </c>
      <c r="K67" s="47"/>
      <c r="L67" s="46"/>
      <c r="M67" s="46"/>
    </row>
    <row r="68" spans="1:13" ht="12.95" customHeight="1">
      <c r="A68" s="171"/>
      <c r="B68" s="88" t="s">
        <v>237</v>
      </c>
      <c r="C68" s="11"/>
      <c r="D68" s="11"/>
      <c r="E68" s="11">
        <v>3341</v>
      </c>
      <c r="F68" s="11">
        <v>5169</v>
      </c>
      <c r="G68" s="16" t="s">
        <v>70</v>
      </c>
      <c r="H68" s="17">
        <v>516</v>
      </c>
      <c r="I68" s="18">
        <v>41</v>
      </c>
      <c r="J68" s="44">
        <f t="shared" si="13"/>
        <v>557</v>
      </c>
      <c r="K68" s="47"/>
      <c r="L68" s="46"/>
      <c r="M68" s="46"/>
    </row>
    <row r="69" spans="1:13" ht="12.95" customHeight="1">
      <c r="A69" s="169" t="s">
        <v>23</v>
      </c>
      <c r="B69" s="14" t="s">
        <v>115</v>
      </c>
      <c r="C69" s="15"/>
      <c r="D69" s="11"/>
      <c r="E69" s="11">
        <v>5311</v>
      </c>
      <c r="F69" s="11">
        <v>5173</v>
      </c>
      <c r="G69" s="16" t="s">
        <v>68</v>
      </c>
      <c r="H69" s="22">
        <v>30</v>
      </c>
      <c r="I69" s="23">
        <v>-30</v>
      </c>
      <c r="J69" s="44">
        <f>H69+I69</f>
        <v>0</v>
      </c>
      <c r="K69" s="47"/>
      <c r="L69" s="46"/>
      <c r="M69" s="46"/>
    </row>
    <row r="70" spans="1:13" ht="12.95" customHeight="1">
      <c r="A70" s="169"/>
      <c r="B70" s="14" t="s">
        <v>116</v>
      </c>
      <c r="C70" s="15"/>
      <c r="D70" s="11"/>
      <c r="E70" s="11">
        <v>5311</v>
      </c>
      <c r="F70" s="11">
        <v>5139</v>
      </c>
      <c r="G70" s="16" t="s">
        <v>68</v>
      </c>
      <c r="H70" s="22">
        <v>63</v>
      </c>
      <c r="I70" s="23">
        <v>30</v>
      </c>
      <c r="J70" s="44">
        <f aca="true" t="shared" si="14" ref="J70:J117">H70+I70</f>
        <v>93</v>
      </c>
      <c r="K70" s="47"/>
      <c r="L70" s="46"/>
      <c r="M70" s="46"/>
    </row>
    <row r="71" spans="1:13" ht="12.95" customHeight="1">
      <c r="A71" s="169"/>
      <c r="B71" s="14" t="s">
        <v>117</v>
      </c>
      <c r="C71" s="11"/>
      <c r="D71" s="11"/>
      <c r="E71" s="11">
        <v>5311</v>
      </c>
      <c r="F71" s="11">
        <v>5137</v>
      </c>
      <c r="G71" s="16" t="s">
        <v>68</v>
      </c>
      <c r="H71" s="22">
        <v>265</v>
      </c>
      <c r="I71" s="23">
        <v>-106</v>
      </c>
      <c r="J71" s="44">
        <f t="shared" si="14"/>
        <v>159</v>
      </c>
      <c r="K71" s="47"/>
      <c r="L71" s="46"/>
      <c r="M71" s="46"/>
    </row>
    <row r="72" spans="1:13" ht="12.95" customHeight="1">
      <c r="A72" s="169"/>
      <c r="B72" s="14" t="s">
        <v>118</v>
      </c>
      <c r="C72" s="15"/>
      <c r="D72" s="11"/>
      <c r="E72" s="11">
        <v>5311</v>
      </c>
      <c r="F72" s="11">
        <v>5171</v>
      </c>
      <c r="G72" s="16" t="s">
        <v>68</v>
      </c>
      <c r="H72" s="22">
        <v>265</v>
      </c>
      <c r="I72" s="23">
        <v>10</v>
      </c>
      <c r="J72" s="44">
        <f t="shared" si="14"/>
        <v>275</v>
      </c>
      <c r="K72" s="47"/>
      <c r="L72" s="46"/>
      <c r="M72" s="46"/>
    </row>
    <row r="73" spans="1:13" ht="12.95" customHeight="1">
      <c r="A73" s="169"/>
      <c r="B73" s="14" t="s">
        <v>119</v>
      </c>
      <c r="C73" s="15"/>
      <c r="D73" s="11"/>
      <c r="E73" s="11">
        <v>5311</v>
      </c>
      <c r="F73" s="11">
        <v>5424</v>
      </c>
      <c r="G73" s="16" t="s">
        <v>68</v>
      </c>
      <c r="H73" s="22">
        <v>135</v>
      </c>
      <c r="I73" s="23">
        <v>10</v>
      </c>
      <c r="J73" s="44">
        <f t="shared" si="14"/>
        <v>145</v>
      </c>
      <c r="K73" s="47"/>
      <c r="L73" s="46"/>
      <c r="M73" s="46"/>
    </row>
    <row r="74" spans="1:13" ht="12.95" customHeight="1">
      <c r="A74" s="169"/>
      <c r="B74" s="14" t="s">
        <v>120</v>
      </c>
      <c r="C74" s="15"/>
      <c r="D74" s="11"/>
      <c r="E74" s="11">
        <v>5311</v>
      </c>
      <c r="F74" s="11">
        <v>5192</v>
      </c>
      <c r="G74" s="16" t="s">
        <v>68</v>
      </c>
      <c r="H74" s="22">
        <v>50</v>
      </c>
      <c r="I74" s="23">
        <v>-39</v>
      </c>
      <c r="J74" s="44">
        <f t="shared" si="14"/>
        <v>11</v>
      </c>
      <c r="K74" s="47"/>
      <c r="L74" s="46"/>
      <c r="M74" s="46"/>
    </row>
    <row r="75" spans="1:13" ht="12.95" customHeight="1">
      <c r="A75" s="169"/>
      <c r="B75" s="14" t="s">
        <v>116</v>
      </c>
      <c r="C75" s="15"/>
      <c r="D75" s="11"/>
      <c r="E75" s="11">
        <v>5311</v>
      </c>
      <c r="F75" s="11">
        <v>5139</v>
      </c>
      <c r="G75" s="16" t="s">
        <v>68</v>
      </c>
      <c r="H75" s="22">
        <v>93</v>
      </c>
      <c r="I75" s="23">
        <v>14</v>
      </c>
      <c r="J75" s="44">
        <f t="shared" si="14"/>
        <v>107</v>
      </c>
      <c r="K75" s="47"/>
      <c r="L75" s="46"/>
      <c r="M75" s="46"/>
    </row>
    <row r="76" spans="1:13" ht="12.95" customHeight="1">
      <c r="A76" s="169"/>
      <c r="B76" s="14" t="s">
        <v>118</v>
      </c>
      <c r="C76" s="15"/>
      <c r="D76" s="11"/>
      <c r="E76" s="11">
        <v>5311</v>
      </c>
      <c r="F76" s="11">
        <v>5171</v>
      </c>
      <c r="G76" s="16" t="s">
        <v>68</v>
      </c>
      <c r="H76" s="22">
        <v>275</v>
      </c>
      <c r="I76" s="23">
        <v>12</v>
      </c>
      <c r="J76" s="44">
        <f t="shared" si="14"/>
        <v>287</v>
      </c>
      <c r="K76" s="47"/>
      <c r="L76" s="46"/>
      <c r="M76" s="46"/>
    </row>
    <row r="77" spans="1:13" ht="12.95" customHeight="1">
      <c r="A77" s="169"/>
      <c r="B77" s="14" t="s">
        <v>121</v>
      </c>
      <c r="C77" s="15"/>
      <c r="D77" s="11"/>
      <c r="E77" s="11">
        <v>5311</v>
      </c>
      <c r="F77" s="11">
        <v>5163</v>
      </c>
      <c r="G77" s="16" t="s">
        <v>68</v>
      </c>
      <c r="H77" s="22">
        <v>20</v>
      </c>
      <c r="I77" s="23">
        <v>8</v>
      </c>
      <c r="J77" s="44">
        <f t="shared" si="14"/>
        <v>28</v>
      </c>
      <c r="K77" s="47"/>
      <c r="L77" s="46"/>
      <c r="M77" s="46"/>
    </row>
    <row r="78" spans="1:13" ht="12.95" customHeight="1">
      <c r="A78" s="169"/>
      <c r="B78" s="14" t="s">
        <v>122</v>
      </c>
      <c r="C78" s="15"/>
      <c r="D78" s="11"/>
      <c r="E78" s="11">
        <v>5311</v>
      </c>
      <c r="F78" s="11">
        <v>5164</v>
      </c>
      <c r="G78" s="16" t="s">
        <v>68</v>
      </c>
      <c r="H78" s="22">
        <v>10</v>
      </c>
      <c r="I78" s="23">
        <v>5</v>
      </c>
      <c r="J78" s="44">
        <f t="shared" si="14"/>
        <v>15</v>
      </c>
      <c r="K78" s="47"/>
      <c r="L78" s="46"/>
      <c r="M78" s="46"/>
    </row>
    <row r="79" spans="1:13" ht="12.95" customHeight="1">
      <c r="A79" s="169"/>
      <c r="B79" s="14" t="s">
        <v>123</v>
      </c>
      <c r="C79" s="15"/>
      <c r="D79" s="11"/>
      <c r="E79" s="11">
        <v>5311</v>
      </c>
      <c r="F79" s="11">
        <v>5169</v>
      </c>
      <c r="G79" s="16" t="s">
        <v>68</v>
      </c>
      <c r="H79" s="22">
        <v>500</v>
      </c>
      <c r="I79" s="23">
        <v>-117.25</v>
      </c>
      <c r="J79" s="44">
        <f t="shared" si="14"/>
        <v>382.75</v>
      </c>
      <c r="K79" s="47"/>
      <c r="L79" s="46"/>
      <c r="M79" s="46"/>
    </row>
    <row r="80" spans="1:13" ht="12.95" customHeight="1">
      <c r="A80" s="169"/>
      <c r="B80" s="14" t="s">
        <v>124</v>
      </c>
      <c r="C80" s="15"/>
      <c r="D80" s="11"/>
      <c r="E80" s="11">
        <v>5311</v>
      </c>
      <c r="F80" s="11">
        <v>5156</v>
      </c>
      <c r="G80" s="16" t="s">
        <v>68</v>
      </c>
      <c r="H80" s="22">
        <v>180</v>
      </c>
      <c r="I80" s="23">
        <v>56</v>
      </c>
      <c r="J80" s="44">
        <f t="shared" si="14"/>
        <v>236</v>
      </c>
      <c r="K80" s="47"/>
      <c r="L80" s="46"/>
      <c r="M80" s="46"/>
    </row>
    <row r="81" spans="1:13" ht="12.95" customHeight="1">
      <c r="A81" s="169"/>
      <c r="B81" s="14" t="s">
        <v>125</v>
      </c>
      <c r="C81" s="15"/>
      <c r="D81" s="11"/>
      <c r="E81" s="11">
        <v>5311</v>
      </c>
      <c r="F81" s="11">
        <v>5154</v>
      </c>
      <c r="G81" s="16" t="s">
        <v>68</v>
      </c>
      <c r="H81" s="22">
        <v>179</v>
      </c>
      <c r="I81" s="23">
        <v>61.25</v>
      </c>
      <c r="J81" s="44">
        <f t="shared" si="14"/>
        <v>240.25</v>
      </c>
      <c r="K81" s="47"/>
      <c r="L81" s="46"/>
      <c r="M81" s="46"/>
    </row>
    <row r="82" spans="1:13" ht="12.95" customHeight="1">
      <c r="A82" s="169"/>
      <c r="B82" s="14" t="s">
        <v>126</v>
      </c>
      <c r="C82" s="15"/>
      <c r="D82" s="11"/>
      <c r="E82" s="11">
        <v>5311</v>
      </c>
      <c r="F82" s="11">
        <v>5361</v>
      </c>
      <c r="G82" s="16" t="s">
        <v>68</v>
      </c>
      <c r="H82" s="22">
        <v>15</v>
      </c>
      <c r="I82" s="23">
        <v>-14</v>
      </c>
      <c r="J82" s="44">
        <f t="shared" si="14"/>
        <v>1</v>
      </c>
      <c r="K82" s="47"/>
      <c r="L82" s="46"/>
      <c r="M82" s="46"/>
    </row>
    <row r="83" spans="1:13" ht="12.95" customHeight="1">
      <c r="A83" s="169"/>
      <c r="B83" s="14" t="s">
        <v>127</v>
      </c>
      <c r="C83" s="15"/>
      <c r="D83" s="11"/>
      <c r="E83" s="11">
        <v>5311</v>
      </c>
      <c r="F83" s="11">
        <v>5424</v>
      </c>
      <c r="G83" s="16" t="s">
        <v>68</v>
      </c>
      <c r="H83" s="22">
        <v>145</v>
      </c>
      <c r="I83" s="23">
        <v>14</v>
      </c>
      <c r="J83" s="44">
        <f t="shared" si="14"/>
        <v>159</v>
      </c>
      <c r="K83" s="47"/>
      <c r="L83" s="46"/>
      <c r="M83" s="46"/>
    </row>
    <row r="84" spans="1:13" ht="12.95" customHeight="1">
      <c r="A84" s="169"/>
      <c r="B84" s="14" t="s">
        <v>128</v>
      </c>
      <c r="C84" s="15"/>
      <c r="D84" s="11"/>
      <c r="E84" s="11">
        <v>5311</v>
      </c>
      <c r="F84" s="11">
        <v>5167</v>
      </c>
      <c r="G84" s="16" t="s">
        <v>68</v>
      </c>
      <c r="H84" s="22">
        <v>40</v>
      </c>
      <c r="I84" s="23">
        <v>-40</v>
      </c>
      <c r="J84" s="44">
        <f t="shared" si="14"/>
        <v>0</v>
      </c>
      <c r="K84" s="47"/>
      <c r="L84" s="46"/>
      <c r="M84" s="46"/>
    </row>
    <row r="85" spans="1:13" ht="12.95" customHeight="1">
      <c r="A85" s="169"/>
      <c r="B85" s="14" t="s">
        <v>118</v>
      </c>
      <c r="C85" s="15"/>
      <c r="D85" s="11"/>
      <c r="E85" s="11">
        <v>5311</v>
      </c>
      <c r="F85" s="11">
        <v>5171</v>
      </c>
      <c r="G85" s="16" t="s">
        <v>68</v>
      </c>
      <c r="H85" s="22">
        <v>287</v>
      </c>
      <c r="I85" s="23">
        <v>40</v>
      </c>
      <c r="J85" s="44">
        <f t="shared" si="14"/>
        <v>327</v>
      </c>
      <c r="K85" s="47"/>
      <c r="L85" s="46"/>
      <c r="M85" s="46"/>
    </row>
    <row r="86" spans="1:13" ht="12.95" customHeight="1">
      <c r="A86" s="170" t="s">
        <v>114</v>
      </c>
      <c r="B86" s="141" t="s">
        <v>131</v>
      </c>
      <c r="C86" s="112"/>
      <c r="D86" s="112"/>
      <c r="E86" s="113">
        <v>3412</v>
      </c>
      <c r="F86" s="113">
        <v>5151</v>
      </c>
      <c r="G86" s="114" t="s">
        <v>129</v>
      </c>
      <c r="H86" s="115">
        <v>30</v>
      </c>
      <c r="I86" s="116">
        <v>2</v>
      </c>
      <c r="J86" s="44">
        <f t="shared" si="14"/>
        <v>32</v>
      </c>
      <c r="K86" s="91">
        <f aca="true" t="shared" si="15" ref="K86:K106">H86+I86</f>
        <v>32</v>
      </c>
      <c r="L86" s="46"/>
      <c r="M86" s="46"/>
    </row>
    <row r="87" spans="1:13" ht="12.95" customHeight="1">
      <c r="A87" s="175"/>
      <c r="B87" s="141" t="s">
        <v>132</v>
      </c>
      <c r="C87" s="112"/>
      <c r="D87" s="112"/>
      <c r="E87" s="113">
        <v>3412</v>
      </c>
      <c r="F87" s="113">
        <v>5169</v>
      </c>
      <c r="G87" s="114" t="s">
        <v>129</v>
      </c>
      <c r="H87" s="115">
        <v>875</v>
      </c>
      <c r="I87" s="116">
        <v>-2</v>
      </c>
      <c r="J87" s="44">
        <f t="shared" si="14"/>
        <v>873</v>
      </c>
      <c r="K87" s="91">
        <f t="shared" si="15"/>
        <v>873</v>
      </c>
      <c r="L87" s="46"/>
      <c r="M87" s="46"/>
    </row>
    <row r="88" spans="1:13" ht="12.95" customHeight="1">
      <c r="A88" s="175"/>
      <c r="B88" s="48" t="s">
        <v>133</v>
      </c>
      <c r="C88" s="112"/>
      <c r="D88" s="112"/>
      <c r="E88" s="113">
        <v>3412</v>
      </c>
      <c r="F88" s="113">
        <v>5169</v>
      </c>
      <c r="G88" s="114" t="s">
        <v>130</v>
      </c>
      <c r="H88" s="115">
        <v>2585</v>
      </c>
      <c r="I88" s="116">
        <v>-35</v>
      </c>
      <c r="J88" s="44">
        <f t="shared" si="14"/>
        <v>2550</v>
      </c>
      <c r="K88" s="91">
        <f t="shared" si="15"/>
        <v>2550</v>
      </c>
      <c r="L88" s="46"/>
      <c r="M88" s="46"/>
    </row>
    <row r="89" spans="1:13" ht="12.95" customHeight="1">
      <c r="A89" s="175"/>
      <c r="B89" s="48" t="s">
        <v>134</v>
      </c>
      <c r="C89" s="112"/>
      <c r="D89" s="112"/>
      <c r="E89" s="113">
        <v>3412</v>
      </c>
      <c r="F89" s="113">
        <v>5139</v>
      </c>
      <c r="G89" s="114" t="s">
        <v>130</v>
      </c>
      <c r="H89" s="115">
        <v>150</v>
      </c>
      <c r="I89" s="116">
        <v>35</v>
      </c>
      <c r="J89" s="44">
        <f t="shared" si="14"/>
        <v>185</v>
      </c>
      <c r="K89" s="91">
        <f t="shared" si="15"/>
        <v>185</v>
      </c>
      <c r="L89" s="46"/>
      <c r="M89" s="46"/>
    </row>
    <row r="90" spans="1:13" ht="12.95" customHeight="1">
      <c r="A90" s="175"/>
      <c r="B90" s="48" t="s">
        <v>168</v>
      </c>
      <c r="C90" s="112"/>
      <c r="D90" s="112"/>
      <c r="E90" s="113">
        <v>3412</v>
      </c>
      <c r="F90" s="113">
        <v>5171</v>
      </c>
      <c r="G90" s="114" t="s">
        <v>130</v>
      </c>
      <c r="H90" s="115">
        <v>650</v>
      </c>
      <c r="I90" s="116">
        <v>-130</v>
      </c>
      <c r="J90" s="44">
        <f t="shared" si="14"/>
        <v>520</v>
      </c>
      <c r="K90" s="117">
        <f t="shared" si="15"/>
        <v>520</v>
      </c>
      <c r="L90" s="46"/>
      <c r="M90" s="46"/>
    </row>
    <row r="91" spans="1:13" ht="12.95" customHeight="1">
      <c r="A91" s="171"/>
      <c r="B91" s="48" t="s">
        <v>169</v>
      </c>
      <c r="C91" s="112"/>
      <c r="D91" s="112"/>
      <c r="E91" s="113">
        <v>3429</v>
      </c>
      <c r="F91" s="113">
        <v>5171</v>
      </c>
      <c r="G91" s="114" t="s">
        <v>167</v>
      </c>
      <c r="H91" s="115">
        <v>1020</v>
      </c>
      <c r="I91" s="116">
        <v>130</v>
      </c>
      <c r="J91" s="44">
        <f t="shared" si="14"/>
        <v>1150</v>
      </c>
      <c r="K91" s="117">
        <f t="shared" si="15"/>
        <v>1150</v>
      </c>
      <c r="L91" s="46"/>
      <c r="M91" s="46"/>
    </row>
    <row r="92" spans="1:13" ht="12.95" customHeight="1">
      <c r="A92" s="170" t="s">
        <v>138</v>
      </c>
      <c r="B92" s="142" t="s">
        <v>135</v>
      </c>
      <c r="C92" s="15"/>
      <c r="D92" s="16" t="s">
        <v>46</v>
      </c>
      <c r="E92" s="11">
        <v>3612</v>
      </c>
      <c r="F92" s="11">
        <v>5167</v>
      </c>
      <c r="G92" s="16" t="s">
        <v>44</v>
      </c>
      <c r="H92" s="22">
        <v>20</v>
      </c>
      <c r="I92" s="23">
        <v>-20</v>
      </c>
      <c r="J92" s="44">
        <f t="shared" si="14"/>
        <v>0</v>
      </c>
      <c r="K92" s="47">
        <f t="shared" si="15"/>
        <v>0</v>
      </c>
      <c r="L92" s="46"/>
      <c r="M92" s="46"/>
    </row>
    <row r="93" spans="1:13" ht="12.95" customHeight="1">
      <c r="A93" s="175"/>
      <c r="B93" s="142" t="s">
        <v>135</v>
      </c>
      <c r="C93" s="15"/>
      <c r="D93" s="16" t="s">
        <v>46</v>
      </c>
      <c r="E93" s="11">
        <v>4359</v>
      </c>
      <c r="F93" s="11">
        <v>5167</v>
      </c>
      <c r="G93" s="16" t="s">
        <v>44</v>
      </c>
      <c r="H93" s="22">
        <v>0</v>
      </c>
      <c r="I93" s="23">
        <v>23</v>
      </c>
      <c r="J93" s="44">
        <f t="shared" si="14"/>
        <v>23</v>
      </c>
      <c r="K93" s="47">
        <f t="shared" si="15"/>
        <v>23</v>
      </c>
      <c r="L93" s="46"/>
      <c r="M93" s="46"/>
    </row>
    <row r="94" spans="1:13" ht="12.95" customHeight="1">
      <c r="A94" s="175"/>
      <c r="B94" s="143" t="s">
        <v>136</v>
      </c>
      <c r="C94" s="15"/>
      <c r="D94" s="16" t="s">
        <v>47</v>
      </c>
      <c r="E94" s="11">
        <v>4359</v>
      </c>
      <c r="F94" s="11">
        <v>5424</v>
      </c>
      <c r="G94" s="16" t="s">
        <v>44</v>
      </c>
      <c r="H94" s="22">
        <v>0</v>
      </c>
      <c r="I94" s="23">
        <v>2</v>
      </c>
      <c r="J94" s="44">
        <f t="shared" si="14"/>
        <v>2</v>
      </c>
      <c r="K94" s="47">
        <f t="shared" si="15"/>
        <v>2</v>
      </c>
      <c r="L94" s="46"/>
      <c r="M94" s="46"/>
    </row>
    <row r="95" spans="1:13" ht="12.95" customHeight="1">
      <c r="A95" s="175"/>
      <c r="B95" s="143" t="s">
        <v>137</v>
      </c>
      <c r="C95" s="15"/>
      <c r="D95" s="16" t="s">
        <v>47</v>
      </c>
      <c r="E95" s="11">
        <v>4359</v>
      </c>
      <c r="F95" s="11">
        <v>5021</v>
      </c>
      <c r="G95" s="16" t="s">
        <v>44</v>
      </c>
      <c r="H95" s="22">
        <v>100</v>
      </c>
      <c r="I95" s="23">
        <v>-5</v>
      </c>
      <c r="J95" s="44">
        <f t="shared" si="14"/>
        <v>95</v>
      </c>
      <c r="K95" s="47">
        <f t="shared" si="15"/>
        <v>95</v>
      </c>
      <c r="L95" s="46"/>
      <c r="M95" s="46"/>
    </row>
    <row r="96" spans="1:13" ht="12.95" customHeight="1">
      <c r="A96" s="175"/>
      <c r="B96" s="161" t="s">
        <v>141</v>
      </c>
      <c r="C96" s="12" t="s">
        <v>50</v>
      </c>
      <c r="D96" s="90">
        <v>60595032</v>
      </c>
      <c r="E96" s="89">
        <v>6171</v>
      </c>
      <c r="F96" s="89">
        <v>5424</v>
      </c>
      <c r="G96" s="90" t="s">
        <v>139</v>
      </c>
      <c r="H96" s="138">
        <v>0</v>
      </c>
      <c r="I96" s="139">
        <v>2.3</v>
      </c>
      <c r="J96" s="126">
        <f t="shared" si="14"/>
        <v>2.3</v>
      </c>
      <c r="K96" s="47">
        <f t="shared" si="15"/>
        <v>2.3</v>
      </c>
      <c r="L96" s="46"/>
      <c r="M96" s="46"/>
    </row>
    <row r="97" spans="1:13" ht="12.95" customHeight="1">
      <c r="A97" s="175"/>
      <c r="B97" s="143" t="s">
        <v>140</v>
      </c>
      <c r="C97" s="15"/>
      <c r="D97" s="16">
        <v>60112002</v>
      </c>
      <c r="E97" s="11">
        <v>6171</v>
      </c>
      <c r="F97" s="11">
        <v>5156</v>
      </c>
      <c r="G97" s="16" t="s">
        <v>139</v>
      </c>
      <c r="H97" s="22">
        <v>13</v>
      </c>
      <c r="I97" s="23">
        <v>-2.3</v>
      </c>
      <c r="J97" s="44">
        <f t="shared" si="14"/>
        <v>10.7</v>
      </c>
      <c r="K97" s="47">
        <f t="shared" si="15"/>
        <v>10.7</v>
      </c>
      <c r="L97" s="46"/>
      <c r="M97" s="46"/>
    </row>
    <row r="98" spans="1:13" ht="12.95" customHeight="1">
      <c r="A98" s="175"/>
      <c r="B98" s="142" t="s">
        <v>142</v>
      </c>
      <c r="C98" s="15"/>
      <c r="D98" s="16" t="s">
        <v>48</v>
      </c>
      <c r="E98" s="11">
        <v>4359</v>
      </c>
      <c r="F98" s="11">
        <v>5162</v>
      </c>
      <c r="G98" s="16" t="s">
        <v>147</v>
      </c>
      <c r="H98" s="22">
        <v>6.5</v>
      </c>
      <c r="I98" s="23">
        <v>0.3</v>
      </c>
      <c r="J98" s="44">
        <f t="shared" si="14"/>
        <v>6.8</v>
      </c>
      <c r="K98" s="47">
        <f t="shared" si="15"/>
        <v>6.8</v>
      </c>
      <c r="L98" s="46"/>
      <c r="M98" s="46"/>
    </row>
    <row r="99" spans="1:13" ht="12.95" customHeight="1">
      <c r="A99" s="175"/>
      <c r="B99" s="143" t="s">
        <v>143</v>
      </c>
      <c r="C99" s="15"/>
      <c r="D99" s="16" t="s">
        <v>48</v>
      </c>
      <c r="E99" s="11">
        <v>4359</v>
      </c>
      <c r="F99" s="11">
        <v>5167</v>
      </c>
      <c r="G99" s="16" t="s">
        <v>147</v>
      </c>
      <c r="H99" s="22">
        <v>1.9</v>
      </c>
      <c r="I99" s="23">
        <v>0.1</v>
      </c>
      <c r="J99" s="44">
        <f t="shared" si="14"/>
        <v>2</v>
      </c>
      <c r="K99" s="47">
        <f t="shared" si="15"/>
        <v>2</v>
      </c>
      <c r="L99" s="46"/>
      <c r="M99" s="46"/>
    </row>
    <row r="100" spans="1:13" ht="12.95" customHeight="1">
      <c r="A100" s="175"/>
      <c r="B100" s="143" t="s">
        <v>144</v>
      </c>
      <c r="C100" s="15"/>
      <c r="D100" s="16" t="s">
        <v>48</v>
      </c>
      <c r="E100" s="11">
        <v>4359</v>
      </c>
      <c r="F100" s="11">
        <v>5173</v>
      </c>
      <c r="G100" s="16" t="s">
        <v>147</v>
      </c>
      <c r="H100" s="22">
        <v>8.5</v>
      </c>
      <c r="I100" s="23">
        <v>0.5</v>
      </c>
      <c r="J100" s="44">
        <f t="shared" si="14"/>
        <v>9</v>
      </c>
      <c r="K100" s="47">
        <f t="shared" si="15"/>
        <v>9</v>
      </c>
      <c r="L100" s="46"/>
      <c r="M100" s="46"/>
    </row>
    <row r="101" spans="1:13" ht="12.95" customHeight="1">
      <c r="A101" s="175"/>
      <c r="B101" s="143" t="s">
        <v>145</v>
      </c>
      <c r="C101" s="15"/>
      <c r="D101" s="16" t="s">
        <v>45</v>
      </c>
      <c r="E101" s="11">
        <v>4359</v>
      </c>
      <c r="F101" s="11">
        <v>5424</v>
      </c>
      <c r="G101" s="16" t="s">
        <v>147</v>
      </c>
      <c r="H101" s="22">
        <v>15</v>
      </c>
      <c r="I101" s="23">
        <v>0.8</v>
      </c>
      <c r="J101" s="44">
        <f t="shared" si="14"/>
        <v>15.8</v>
      </c>
      <c r="K101" s="47">
        <f t="shared" si="15"/>
        <v>15.8</v>
      </c>
      <c r="L101" s="46"/>
      <c r="M101" s="46"/>
    </row>
    <row r="102" spans="1:13" ht="12.95" customHeight="1">
      <c r="A102" s="175"/>
      <c r="B102" s="143" t="s">
        <v>146</v>
      </c>
      <c r="C102" s="15"/>
      <c r="D102" s="16" t="s">
        <v>45</v>
      </c>
      <c r="E102" s="11">
        <v>4359</v>
      </c>
      <c r="F102" s="11">
        <v>5031</v>
      </c>
      <c r="G102" s="16" t="s">
        <v>147</v>
      </c>
      <c r="H102" s="22">
        <v>229</v>
      </c>
      <c r="I102" s="23">
        <v>-1.7</v>
      </c>
      <c r="J102" s="44">
        <f t="shared" si="14"/>
        <v>227.3</v>
      </c>
      <c r="K102" s="47">
        <f t="shared" si="15"/>
        <v>227.3</v>
      </c>
      <c r="L102" s="46"/>
      <c r="M102" s="46"/>
    </row>
    <row r="103" spans="1:13" ht="12.95" customHeight="1">
      <c r="A103" s="175"/>
      <c r="B103" s="143" t="s">
        <v>148</v>
      </c>
      <c r="C103" s="15"/>
      <c r="D103" s="16" t="s">
        <v>48</v>
      </c>
      <c r="E103" s="11">
        <v>4319</v>
      </c>
      <c r="F103" s="11">
        <v>5163</v>
      </c>
      <c r="G103" s="16" t="s">
        <v>152</v>
      </c>
      <c r="H103" s="22">
        <v>0.5</v>
      </c>
      <c r="I103" s="23">
        <v>0.1</v>
      </c>
      <c r="J103" s="44">
        <f t="shared" si="14"/>
        <v>0.6</v>
      </c>
      <c r="K103" s="47">
        <f t="shared" si="15"/>
        <v>0.6</v>
      </c>
      <c r="L103" s="46"/>
      <c r="M103" s="46"/>
    </row>
    <row r="104" spans="1:13" ht="12.95" customHeight="1">
      <c r="A104" s="175"/>
      <c r="B104" s="143" t="s">
        <v>149</v>
      </c>
      <c r="C104" s="15"/>
      <c r="D104" s="16" t="s">
        <v>48</v>
      </c>
      <c r="E104" s="11">
        <v>4319</v>
      </c>
      <c r="F104" s="11">
        <v>5173</v>
      </c>
      <c r="G104" s="16" t="s">
        <v>152</v>
      </c>
      <c r="H104" s="22">
        <v>2</v>
      </c>
      <c r="I104" s="23">
        <v>23.4</v>
      </c>
      <c r="J104" s="44">
        <f t="shared" si="14"/>
        <v>25.4</v>
      </c>
      <c r="K104" s="47">
        <f t="shared" si="15"/>
        <v>25.4</v>
      </c>
      <c r="L104" s="46"/>
      <c r="M104" s="46"/>
    </row>
    <row r="105" spans="1:13" ht="12.95" customHeight="1">
      <c r="A105" s="175"/>
      <c r="B105" s="143" t="s">
        <v>150</v>
      </c>
      <c r="C105" s="15"/>
      <c r="D105" s="16" t="s">
        <v>48</v>
      </c>
      <c r="E105" s="11">
        <v>4319</v>
      </c>
      <c r="F105" s="11">
        <v>5175</v>
      </c>
      <c r="G105" s="16" t="s">
        <v>152</v>
      </c>
      <c r="H105" s="22">
        <v>34</v>
      </c>
      <c r="I105" s="23">
        <v>10.6</v>
      </c>
      <c r="J105" s="44">
        <f t="shared" si="14"/>
        <v>44.6</v>
      </c>
      <c r="K105" s="47">
        <f t="shared" si="15"/>
        <v>44.6</v>
      </c>
      <c r="L105" s="46"/>
      <c r="M105" s="46"/>
    </row>
    <row r="106" spans="1:13" ht="12.95" customHeight="1">
      <c r="A106" s="171"/>
      <c r="B106" s="143" t="s">
        <v>151</v>
      </c>
      <c r="C106" s="15"/>
      <c r="D106" s="16" t="s">
        <v>48</v>
      </c>
      <c r="E106" s="11">
        <v>4319</v>
      </c>
      <c r="F106" s="11">
        <v>5169</v>
      </c>
      <c r="G106" s="16" t="s">
        <v>152</v>
      </c>
      <c r="H106" s="22">
        <v>122</v>
      </c>
      <c r="I106" s="23">
        <v>-34.1</v>
      </c>
      <c r="J106" s="44">
        <f t="shared" si="14"/>
        <v>87.9</v>
      </c>
      <c r="K106" s="47">
        <f t="shared" si="15"/>
        <v>87.9</v>
      </c>
      <c r="L106" s="46"/>
      <c r="M106" s="46"/>
    </row>
    <row r="107" spans="1:13" ht="12.95" customHeight="1">
      <c r="A107" s="169" t="s">
        <v>153</v>
      </c>
      <c r="B107" s="14" t="s">
        <v>154</v>
      </c>
      <c r="C107" s="15"/>
      <c r="D107" s="11"/>
      <c r="E107" s="11">
        <v>4329</v>
      </c>
      <c r="F107" s="11">
        <v>5169</v>
      </c>
      <c r="G107" s="16" t="s">
        <v>157</v>
      </c>
      <c r="H107" s="22">
        <v>57</v>
      </c>
      <c r="I107" s="146">
        <v>-3.19</v>
      </c>
      <c r="J107" s="147">
        <f t="shared" si="14"/>
        <v>53.81</v>
      </c>
      <c r="K107" s="47"/>
      <c r="L107" s="46"/>
      <c r="M107" s="46"/>
    </row>
    <row r="108" spans="1:13" ht="12.95" customHeight="1">
      <c r="A108" s="169"/>
      <c r="B108" s="144" t="s">
        <v>238</v>
      </c>
      <c r="C108" s="15"/>
      <c r="D108" s="11"/>
      <c r="E108" s="11">
        <v>6112</v>
      </c>
      <c r="F108" s="145">
        <v>5162</v>
      </c>
      <c r="G108" s="16"/>
      <c r="H108" s="148">
        <v>10</v>
      </c>
      <c r="I108" s="149">
        <v>-1.78</v>
      </c>
      <c r="J108" s="44">
        <f t="shared" si="14"/>
        <v>8.22</v>
      </c>
      <c r="K108" s="47"/>
      <c r="L108" s="46"/>
      <c r="M108" s="46"/>
    </row>
    <row r="109" spans="1:13" ht="12.95" customHeight="1">
      <c r="A109" s="169"/>
      <c r="B109" s="144" t="s">
        <v>156</v>
      </c>
      <c r="C109" s="15"/>
      <c r="D109" s="11"/>
      <c r="E109" s="11">
        <v>4329</v>
      </c>
      <c r="F109" s="145">
        <v>5021</v>
      </c>
      <c r="G109" s="16" t="s">
        <v>157</v>
      </c>
      <c r="H109" s="148">
        <v>43</v>
      </c>
      <c r="I109" s="149">
        <v>3.19</v>
      </c>
      <c r="J109" s="44">
        <f t="shared" si="14"/>
        <v>46.19</v>
      </c>
      <c r="K109" s="47"/>
      <c r="L109" s="46"/>
      <c r="M109" s="46"/>
    </row>
    <row r="110" spans="1:13" ht="12.95" customHeight="1">
      <c r="A110" s="169"/>
      <c r="B110" s="92" t="s">
        <v>155</v>
      </c>
      <c r="C110" s="12" t="s">
        <v>50</v>
      </c>
      <c r="D110" s="162"/>
      <c r="E110" s="162">
        <v>4329</v>
      </c>
      <c r="F110" s="162">
        <v>5162</v>
      </c>
      <c r="G110" s="130" t="s">
        <v>157</v>
      </c>
      <c r="H110" s="133">
        <v>0</v>
      </c>
      <c r="I110" s="163">
        <v>1.78</v>
      </c>
      <c r="J110" s="164">
        <f t="shared" si="14"/>
        <v>1.78</v>
      </c>
      <c r="K110" s="47"/>
      <c r="L110" s="46"/>
      <c r="M110" s="46"/>
    </row>
    <row r="111" spans="1:13" ht="12.95" customHeight="1">
      <c r="A111" s="169"/>
      <c r="B111" s="144" t="s">
        <v>159</v>
      </c>
      <c r="C111" s="15"/>
      <c r="D111" s="11">
        <v>13010</v>
      </c>
      <c r="E111" s="11">
        <v>4339</v>
      </c>
      <c r="F111" s="11">
        <v>5167</v>
      </c>
      <c r="G111" s="16" t="s">
        <v>158</v>
      </c>
      <c r="H111" s="22">
        <v>10</v>
      </c>
      <c r="I111" s="23">
        <v>-4</v>
      </c>
      <c r="J111" s="44">
        <f t="shared" si="14"/>
        <v>6</v>
      </c>
      <c r="K111" s="47"/>
      <c r="L111" s="46"/>
      <c r="M111" s="46"/>
    </row>
    <row r="112" spans="1:13" ht="12.95" customHeight="1">
      <c r="A112" s="169"/>
      <c r="B112" s="144" t="s">
        <v>170</v>
      </c>
      <c r="C112" s="15"/>
      <c r="D112" s="11">
        <v>13010</v>
      </c>
      <c r="E112" s="11">
        <v>4339</v>
      </c>
      <c r="F112" s="11">
        <v>5424</v>
      </c>
      <c r="G112" s="16" t="s">
        <v>158</v>
      </c>
      <c r="H112" s="22">
        <v>9</v>
      </c>
      <c r="I112" s="23">
        <v>4</v>
      </c>
      <c r="J112" s="44">
        <f t="shared" si="14"/>
        <v>13</v>
      </c>
      <c r="K112" s="47"/>
      <c r="L112" s="46"/>
      <c r="M112" s="46"/>
    </row>
    <row r="113" spans="1:17" ht="12.95" customHeight="1">
      <c r="A113" s="169"/>
      <c r="B113" s="14" t="s">
        <v>161</v>
      </c>
      <c r="C113" s="15"/>
      <c r="D113" s="145"/>
      <c r="E113" s="11">
        <v>4369</v>
      </c>
      <c r="F113" s="11">
        <v>5011</v>
      </c>
      <c r="G113" s="150" t="s">
        <v>160</v>
      </c>
      <c r="H113" s="22">
        <v>3768</v>
      </c>
      <c r="I113" s="151">
        <v>45</v>
      </c>
      <c r="J113" s="152">
        <f t="shared" si="14"/>
        <v>3813</v>
      </c>
      <c r="K113" s="47"/>
      <c r="L113" s="46"/>
      <c r="M113" s="46"/>
      <c r="Q113" s="185" t="s">
        <v>239</v>
      </c>
    </row>
    <row r="114" spans="1:17" ht="12.95" customHeight="1">
      <c r="A114" s="169"/>
      <c r="B114" s="14" t="s">
        <v>162</v>
      </c>
      <c r="C114" s="15"/>
      <c r="D114" s="11"/>
      <c r="E114" s="11">
        <v>4369</v>
      </c>
      <c r="F114" s="11">
        <v>5031</v>
      </c>
      <c r="G114" s="150" t="s">
        <v>160</v>
      </c>
      <c r="H114" s="22">
        <v>936</v>
      </c>
      <c r="I114" s="151">
        <v>11</v>
      </c>
      <c r="J114" s="152">
        <f t="shared" si="14"/>
        <v>947</v>
      </c>
      <c r="K114" s="47"/>
      <c r="L114" s="46"/>
      <c r="M114" s="46"/>
      <c r="Q114" s="185"/>
    </row>
    <row r="115" spans="1:18" ht="12.95" customHeight="1">
      <c r="A115" s="169"/>
      <c r="B115" s="14" t="s">
        <v>163</v>
      </c>
      <c r="C115" s="15"/>
      <c r="D115" s="11"/>
      <c r="E115" s="11">
        <v>4369</v>
      </c>
      <c r="F115" s="11">
        <v>5032</v>
      </c>
      <c r="G115" s="150" t="s">
        <v>160</v>
      </c>
      <c r="H115" s="22">
        <v>340</v>
      </c>
      <c r="I115" s="151">
        <v>4</v>
      </c>
      <c r="J115" s="152">
        <f t="shared" si="14"/>
        <v>344</v>
      </c>
      <c r="K115" s="47"/>
      <c r="L115" s="46"/>
      <c r="M115" s="46"/>
      <c r="Q115" s="185"/>
      <c r="R115" s="166">
        <v>60</v>
      </c>
    </row>
    <row r="116" spans="1:13" ht="12.95" customHeight="1">
      <c r="A116" s="169" t="s">
        <v>164</v>
      </c>
      <c r="B116" s="14" t="s">
        <v>165</v>
      </c>
      <c r="C116" s="15"/>
      <c r="D116" s="11"/>
      <c r="E116" s="11">
        <v>6171</v>
      </c>
      <c r="F116" s="11">
        <v>5167</v>
      </c>
      <c r="G116" s="16"/>
      <c r="H116" s="22">
        <v>800</v>
      </c>
      <c r="I116" s="23">
        <v>30</v>
      </c>
      <c r="J116" s="44">
        <f t="shared" si="14"/>
        <v>830</v>
      </c>
      <c r="K116" s="47"/>
      <c r="L116" s="46"/>
      <c r="M116" s="46"/>
    </row>
    <row r="117" spans="1:13" ht="12.95" customHeight="1">
      <c r="A117" s="169"/>
      <c r="B117" s="14" t="s">
        <v>166</v>
      </c>
      <c r="C117" s="15"/>
      <c r="D117" s="11"/>
      <c r="E117" s="11">
        <v>6112</v>
      </c>
      <c r="F117" s="11">
        <v>5019</v>
      </c>
      <c r="G117" s="16"/>
      <c r="H117" s="22">
        <v>50</v>
      </c>
      <c r="I117" s="23">
        <v>-30</v>
      </c>
      <c r="J117" s="44">
        <f t="shared" si="14"/>
        <v>20</v>
      </c>
      <c r="K117" s="47"/>
      <c r="L117" s="46"/>
      <c r="M117" s="46"/>
    </row>
    <row r="118" spans="1:13" ht="12.95" customHeight="1">
      <c r="A118" s="154" t="s">
        <v>198</v>
      </c>
      <c r="B118" s="92" t="s">
        <v>195</v>
      </c>
      <c r="C118" s="128" t="s">
        <v>50</v>
      </c>
      <c r="D118" s="155"/>
      <c r="E118" s="136" t="s">
        <v>179</v>
      </c>
      <c r="F118" s="137">
        <v>5137</v>
      </c>
      <c r="G118" s="136" t="s">
        <v>183</v>
      </c>
      <c r="H118" s="138">
        <v>0</v>
      </c>
      <c r="I118" s="139">
        <v>34</v>
      </c>
      <c r="J118" s="126">
        <f aca="true" t="shared" si="16" ref="J118:J126">H118+I118</f>
        <v>34</v>
      </c>
      <c r="K118" s="47"/>
      <c r="L118" s="46"/>
      <c r="M118" s="46"/>
    </row>
    <row r="119" spans="1:13" ht="12.95" customHeight="1">
      <c r="A119" s="154" t="s">
        <v>204</v>
      </c>
      <c r="B119" s="14" t="s">
        <v>203</v>
      </c>
      <c r="C119" s="15"/>
      <c r="D119" s="11"/>
      <c r="E119" s="11">
        <v>3113</v>
      </c>
      <c r="F119" s="11">
        <v>5331</v>
      </c>
      <c r="G119" s="16" t="s">
        <v>202</v>
      </c>
      <c r="H119" s="22">
        <v>8567</v>
      </c>
      <c r="I119" s="23">
        <v>5</v>
      </c>
      <c r="J119" s="44">
        <f t="shared" si="16"/>
        <v>8572</v>
      </c>
      <c r="K119" s="47"/>
      <c r="L119" s="46"/>
      <c r="M119" s="46"/>
    </row>
    <row r="120" spans="1:13" ht="12.95" customHeight="1">
      <c r="A120" s="170" t="s">
        <v>217</v>
      </c>
      <c r="B120" s="14" t="s">
        <v>225</v>
      </c>
      <c r="C120" s="15"/>
      <c r="D120" s="11"/>
      <c r="E120" s="11">
        <v>5279</v>
      </c>
      <c r="F120" s="11">
        <v>5169</v>
      </c>
      <c r="G120" s="16"/>
      <c r="H120" s="22">
        <v>133</v>
      </c>
      <c r="I120" s="23">
        <v>-19</v>
      </c>
      <c r="J120" s="44">
        <f t="shared" si="16"/>
        <v>114</v>
      </c>
      <c r="K120" s="160"/>
      <c r="L120" s="46"/>
      <c r="M120" s="46"/>
    </row>
    <row r="121" spans="1:13" ht="12.95" customHeight="1">
      <c r="A121" s="175"/>
      <c r="B121" s="14" t="s">
        <v>226</v>
      </c>
      <c r="C121" s="15"/>
      <c r="D121" s="11"/>
      <c r="E121" s="11">
        <v>5512</v>
      </c>
      <c r="F121" s="11">
        <v>5154</v>
      </c>
      <c r="G121" s="16" t="s">
        <v>223</v>
      </c>
      <c r="H121" s="22">
        <v>30</v>
      </c>
      <c r="I121" s="23">
        <v>7</v>
      </c>
      <c r="J121" s="44">
        <f t="shared" si="16"/>
        <v>37</v>
      </c>
      <c r="K121" s="160"/>
      <c r="L121" s="46"/>
      <c r="M121" s="46"/>
    </row>
    <row r="122" spans="1:13" ht="12.95" customHeight="1">
      <c r="A122" s="175"/>
      <c r="B122" s="14" t="s">
        <v>227</v>
      </c>
      <c r="C122" s="15"/>
      <c r="D122" s="11"/>
      <c r="E122" s="11">
        <v>5512</v>
      </c>
      <c r="F122" s="11">
        <v>5362</v>
      </c>
      <c r="G122" s="16" t="s">
        <v>223</v>
      </c>
      <c r="H122" s="22">
        <v>0</v>
      </c>
      <c r="I122" s="23">
        <v>1</v>
      </c>
      <c r="J122" s="44">
        <f t="shared" si="16"/>
        <v>1</v>
      </c>
      <c r="K122" s="160"/>
      <c r="L122" s="46"/>
      <c r="M122" s="46"/>
    </row>
    <row r="123" spans="1:13" ht="12.95" customHeight="1">
      <c r="A123" s="175"/>
      <c r="B123" s="14" t="s">
        <v>229</v>
      </c>
      <c r="C123" s="15"/>
      <c r="D123" s="11"/>
      <c r="E123" s="11">
        <v>5512</v>
      </c>
      <c r="F123" s="11">
        <v>5153</v>
      </c>
      <c r="G123" s="16" t="s">
        <v>224</v>
      </c>
      <c r="H123" s="22">
        <v>45</v>
      </c>
      <c r="I123" s="23">
        <v>4</v>
      </c>
      <c r="J123" s="44">
        <f t="shared" si="16"/>
        <v>49</v>
      </c>
      <c r="K123" s="160"/>
      <c r="L123" s="46"/>
      <c r="M123" s="46"/>
    </row>
    <row r="124" spans="1:13" ht="12.95" customHeight="1">
      <c r="A124" s="175"/>
      <c r="B124" s="14" t="s">
        <v>228</v>
      </c>
      <c r="C124" s="15"/>
      <c r="D124" s="11"/>
      <c r="E124" s="11">
        <v>5512</v>
      </c>
      <c r="F124" s="11">
        <v>5171</v>
      </c>
      <c r="G124" s="16" t="s">
        <v>224</v>
      </c>
      <c r="H124" s="22">
        <v>105</v>
      </c>
      <c r="I124" s="23">
        <v>7</v>
      </c>
      <c r="J124" s="44">
        <f t="shared" si="16"/>
        <v>112</v>
      </c>
      <c r="K124" s="160"/>
      <c r="L124" s="46"/>
      <c r="M124" s="46"/>
    </row>
    <row r="125" spans="1:13" ht="12.95" customHeight="1">
      <c r="A125" s="170" t="s">
        <v>218</v>
      </c>
      <c r="B125" s="14" t="s">
        <v>219</v>
      </c>
      <c r="C125" s="15"/>
      <c r="D125" s="11"/>
      <c r="E125" s="11">
        <v>5212</v>
      </c>
      <c r="F125" s="11">
        <v>5169</v>
      </c>
      <c r="G125" s="16"/>
      <c r="H125" s="22">
        <v>191.5</v>
      </c>
      <c r="I125" s="23">
        <v>-100</v>
      </c>
      <c r="J125" s="44">
        <f t="shared" si="16"/>
        <v>91.5</v>
      </c>
      <c r="K125" s="160"/>
      <c r="L125" s="46"/>
      <c r="M125" s="46"/>
    </row>
    <row r="126" spans="1:13" ht="12.95" customHeight="1" thickBot="1">
      <c r="A126" s="171"/>
      <c r="B126" s="92" t="s">
        <v>221</v>
      </c>
      <c r="C126" s="12" t="s">
        <v>50</v>
      </c>
      <c r="D126" s="89">
        <v>1785</v>
      </c>
      <c r="E126" s="89">
        <v>3113</v>
      </c>
      <c r="F126" s="89">
        <v>5142</v>
      </c>
      <c r="G126" s="90" t="s">
        <v>220</v>
      </c>
      <c r="H126" s="138">
        <v>0</v>
      </c>
      <c r="I126" s="139">
        <v>100</v>
      </c>
      <c r="J126" s="126">
        <f t="shared" si="16"/>
        <v>100</v>
      </c>
      <c r="K126" s="160"/>
      <c r="L126" s="46"/>
      <c r="M126" s="46"/>
    </row>
    <row r="127" spans="1:13" ht="12.95" customHeight="1">
      <c r="A127" s="169" t="s">
        <v>222</v>
      </c>
      <c r="B127" s="159" t="s">
        <v>230</v>
      </c>
      <c r="C127" s="15"/>
      <c r="D127" s="15"/>
      <c r="E127" s="11">
        <v>3613</v>
      </c>
      <c r="F127" s="11">
        <v>5166</v>
      </c>
      <c r="G127" s="16" t="s">
        <v>215</v>
      </c>
      <c r="H127" s="22">
        <v>50</v>
      </c>
      <c r="I127" s="23">
        <v>-50</v>
      </c>
      <c r="J127" s="44">
        <f aca="true" t="shared" si="17" ref="J127:J132">H127+I127</f>
        <v>0</v>
      </c>
      <c r="K127" s="157">
        <f aca="true" t="shared" si="18" ref="K127:K132">H127+I127</f>
        <v>0</v>
      </c>
      <c r="L127" s="46"/>
      <c r="M127" s="46"/>
    </row>
    <row r="128" spans="1:13" ht="12.95" customHeight="1">
      <c r="A128" s="169"/>
      <c r="B128" s="14" t="s">
        <v>231</v>
      </c>
      <c r="C128" s="11"/>
      <c r="D128" s="11"/>
      <c r="E128" s="11">
        <v>3613</v>
      </c>
      <c r="F128" s="11">
        <v>5169</v>
      </c>
      <c r="G128" s="16" t="s">
        <v>215</v>
      </c>
      <c r="H128" s="22">
        <v>650</v>
      </c>
      <c r="I128" s="23">
        <v>50</v>
      </c>
      <c r="J128" s="44">
        <f t="shared" si="17"/>
        <v>700</v>
      </c>
      <c r="K128" s="47">
        <f t="shared" si="18"/>
        <v>700</v>
      </c>
      <c r="L128" s="46"/>
      <c r="M128" s="46"/>
    </row>
    <row r="129" spans="1:13" ht="12.95" customHeight="1">
      <c r="A129" s="169"/>
      <c r="B129" s="158" t="s">
        <v>232</v>
      </c>
      <c r="C129" s="15"/>
      <c r="D129" s="15"/>
      <c r="E129" s="11">
        <v>3612</v>
      </c>
      <c r="F129" s="11">
        <v>5171</v>
      </c>
      <c r="G129" s="16" t="s">
        <v>216</v>
      </c>
      <c r="H129" s="22">
        <v>3510</v>
      </c>
      <c r="I129" s="23">
        <v>-149</v>
      </c>
      <c r="J129" s="44">
        <f t="shared" si="17"/>
        <v>3361</v>
      </c>
      <c r="K129" s="47">
        <f t="shared" si="18"/>
        <v>3361</v>
      </c>
      <c r="L129" s="46"/>
      <c r="M129" s="46"/>
    </row>
    <row r="130" spans="1:13" ht="12.95" customHeight="1">
      <c r="A130" s="169"/>
      <c r="B130" s="165" t="s">
        <v>233</v>
      </c>
      <c r="C130" s="12" t="s">
        <v>50</v>
      </c>
      <c r="D130" s="12"/>
      <c r="E130" s="89">
        <v>3612</v>
      </c>
      <c r="F130" s="89">
        <v>5151</v>
      </c>
      <c r="G130" s="90" t="s">
        <v>216</v>
      </c>
      <c r="H130" s="138">
        <v>0</v>
      </c>
      <c r="I130" s="139">
        <v>1</v>
      </c>
      <c r="J130" s="126">
        <f t="shared" si="17"/>
        <v>1</v>
      </c>
      <c r="K130" s="47">
        <f t="shared" si="18"/>
        <v>1</v>
      </c>
      <c r="L130" s="46"/>
      <c r="M130" s="46"/>
    </row>
    <row r="131" spans="1:13" ht="12.95" customHeight="1">
      <c r="A131" s="169"/>
      <c r="B131" s="158" t="s">
        <v>234</v>
      </c>
      <c r="C131" s="15"/>
      <c r="D131" s="15"/>
      <c r="E131" s="11">
        <v>3612</v>
      </c>
      <c r="F131" s="11">
        <v>5139</v>
      </c>
      <c r="G131" s="16" t="s">
        <v>216</v>
      </c>
      <c r="H131" s="22">
        <v>5</v>
      </c>
      <c r="I131" s="23">
        <v>3</v>
      </c>
      <c r="J131" s="44">
        <f t="shared" si="17"/>
        <v>8</v>
      </c>
      <c r="K131" s="47">
        <f t="shared" si="18"/>
        <v>8</v>
      </c>
      <c r="L131" s="46"/>
      <c r="M131" s="46"/>
    </row>
    <row r="132" spans="1:13" ht="12.95" customHeight="1">
      <c r="A132" s="169"/>
      <c r="B132" s="14" t="s">
        <v>235</v>
      </c>
      <c r="C132" s="15"/>
      <c r="D132" s="15"/>
      <c r="E132" s="11">
        <v>3612</v>
      </c>
      <c r="F132" s="11">
        <v>5169</v>
      </c>
      <c r="G132" s="16" t="s">
        <v>216</v>
      </c>
      <c r="H132" s="22">
        <v>450</v>
      </c>
      <c r="I132" s="23">
        <v>145</v>
      </c>
      <c r="J132" s="44">
        <f t="shared" si="17"/>
        <v>595</v>
      </c>
      <c r="K132" s="47">
        <f t="shared" si="18"/>
        <v>595</v>
      </c>
      <c r="L132" s="46"/>
      <c r="M132" s="46"/>
    </row>
    <row r="133" spans="1:10" ht="12.95" customHeight="1">
      <c r="A133" s="30"/>
      <c r="B133" s="35"/>
      <c r="C133" s="36"/>
      <c r="D133" s="36"/>
      <c r="E133" s="190" t="s">
        <v>24</v>
      </c>
      <c r="F133" s="191"/>
      <c r="G133" s="192"/>
      <c r="H133" s="97">
        <f>SUM(H29:H132)</f>
        <v>46776.94</v>
      </c>
      <c r="I133" s="97">
        <f>SUM(I29:I132)</f>
        <v>1284</v>
      </c>
      <c r="J133" s="97">
        <f>SUM(J29:J132)</f>
        <v>48060.94</v>
      </c>
    </row>
    <row r="134" spans="1:10" ht="12.95" customHeight="1">
      <c r="A134" s="49" t="s">
        <v>25</v>
      </c>
      <c r="B134" s="35"/>
      <c r="C134" s="36"/>
      <c r="D134" s="36"/>
      <c r="E134" s="37"/>
      <c r="F134" s="35"/>
      <c r="G134" s="35"/>
      <c r="H134" s="38"/>
      <c r="I134" s="38"/>
      <c r="J134" s="50"/>
    </row>
    <row r="135" spans="1:11" ht="12.95" customHeight="1">
      <c r="A135" s="178" t="s">
        <v>13</v>
      </c>
      <c r="B135" s="105" t="s">
        <v>52</v>
      </c>
      <c r="C135" s="112"/>
      <c r="D135" s="112"/>
      <c r="E135" s="113">
        <v>6171</v>
      </c>
      <c r="F135" s="113">
        <v>6125</v>
      </c>
      <c r="G135" s="114"/>
      <c r="H135" s="115">
        <v>200</v>
      </c>
      <c r="I135" s="116">
        <v>-200</v>
      </c>
      <c r="J135" s="91">
        <f aca="true" t="shared" si="19" ref="J135">SUM(H135:I135)</f>
        <v>0</v>
      </c>
      <c r="K135" s="44" t="e">
        <f>#REF!+#REF!</f>
        <v>#REF!</v>
      </c>
    </row>
    <row r="136" spans="1:11" ht="12.95" customHeight="1">
      <c r="A136" s="179"/>
      <c r="B136" s="105" t="s">
        <v>59</v>
      </c>
      <c r="C136" s="112"/>
      <c r="D136" s="112"/>
      <c r="E136" s="113">
        <v>6171</v>
      </c>
      <c r="F136" s="113">
        <v>6121</v>
      </c>
      <c r="G136" s="114"/>
      <c r="H136" s="115">
        <v>1280</v>
      </c>
      <c r="I136" s="116">
        <v>-210</v>
      </c>
      <c r="J136" s="91">
        <f>H136+I136</f>
        <v>1070</v>
      </c>
      <c r="K136" s="44" t="e">
        <f>#REF!+#REF!</f>
        <v>#REF!</v>
      </c>
    </row>
    <row r="137" spans="1:14" ht="12.95" customHeight="1">
      <c r="A137" s="179"/>
      <c r="B137" s="119" t="s">
        <v>54</v>
      </c>
      <c r="C137" s="120"/>
      <c r="D137" s="120"/>
      <c r="E137" s="121">
        <v>6171</v>
      </c>
      <c r="F137" s="121">
        <v>6121</v>
      </c>
      <c r="G137" s="122"/>
      <c r="H137" s="123">
        <v>1070</v>
      </c>
      <c r="I137" s="124">
        <v>-400</v>
      </c>
      <c r="J137" s="91">
        <f>SUM(H137:I137)</f>
        <v>670</v>
      </c>
      <c r="K137" s="44" t="e">
        <f>#REF!+#REF!</f>
        <v>#REF!</v>
      </c>
      <c r="N137" s="51"/>
    </row>
    <row r="138" spans="1:14" ht="12.95" customHeight="1">
      <c r="A138" s="180"/>
      <c r="B138" s="105" t="s">
        <v>56</v>
      </c>
      <c r="C138" s="112"/>
      <c r="D138" s="112"/>
      <c r="E138" s="113">
        <v>6171</v>
      </c>
      <c r="F138" s="113">
        <v>6123</v>
      </c>
      <c r="G138" s="114"/>
      <c r="H138" s="115">
        <v>1575</v>
      </c>
      <c r="I138" s="116">
        <v>-20</v>
      </c>
      <c r="J138" s="91">
        <f>SUM(H138:I138)</f>
        <v>1555</v>
      </c>
      <c r="K138" s="44" t="e">
        <f>#REF!+#REF!</f>
        <v>#REF!</v>
      </c>
      <c r="N138" s="51"/>
    </row>
    <row r="139" spans="1:14" ht="12.95" customHeight="1">
      <c r="A139" s="153" t="s">
        <v>14</v>
      </c>
      <c r="B139" s="14" t="s">
        <v>69</v>
      </c>
      <c r="C139" s="15"/>
      <c r="D139" s="11"/>
      <c r="E139" s="11">
        <v>5311</v>
      </c>
      <c r="F139" s="11">
        <v>6123</v>
      </c>
      <c r="G139" s="16" t="s">
        <v>68</v>
      </c>
      <c r="H139" s="22">
        <v>459</v>
      </c>
      <c r="I139" s="23">
        <v>86</v>
      </c>
      <c r="J139" s="44">
        <f>H139+I139</f>
        <v>545</v>
      </c>
      <c r="K139" s="44" t="e">
        <f>#REF!+#REF!</f>
        <v>#REF!</v>
      </c>
      <c r="N139" s="51"/>
    </row>
    <row r="140" spans="1:14" ht="12.95" customHeight="1">
      <c r="A140" s="135" t="s">
        <v>15</v>
      </c>
      <c r="B140" s="119" t="s">
        <v>96</v>
      </c>
      <c r="C140" s="129"/>
      <c r="D140" s="129"/>
      <c r="E140" s="11">
        <v>6171</v>
      </c>
      <c r="F140" s="11">
        <v>6123</v>
      </c>
      <c r="G140" s="129"/>
      <c r="H140" s="22">
        <v>1555</v>
      </c>
      <c r="I140" s="23">
        <v>-501</v>
      </c>
      <c r="J140" s="44">
        <f aca="true" t="shared" si="20" ref="J140:J151">H140+I140</f>
        <v>1054</v>
      </c>
      <c r="K140" s="44">
        <f>H16+I16</f>
        <v>2653.43</v>
      </c>
      <c r="N140" s="51"/>
    </row>
    <row r="141" spans="1:14" ht="12.95" customHeight="1">
      <c r="A141" s="178" t="s">
        <v>16</v>
      </c>
      <c r="B141" s="43" t="s">
        <v>188</v>
      </c>
      <c r="C141" s="93"/>
      <c r="D141" s="93"/>
      <c r="E141" s="45" t="s">
        <v>171</v>
      </c>
      <c r="F141" s="39">
        <v>6121</v>
      </c>
      <c r="G141" s="45" t="s">
        <v>172</v>
      </c>
      <c r="H141" s="22">
        <v>142.8</v>
      </c>
      <c r="I141" s="23">
        <v>-104</v>
      </c>
      <c r="J141" s="44">
        <f t="shared" si="20"/>
        <v>38.80000000000001</v>
      </c>
      <c r="K141" s="44">
        <f aca="true" t="shared" si="21" ref="K141:K149">H141+I141</f>
        <v>38.80000000000001</v>
      </c>
      <c r="N141" s="51"/>
    </row>
    <row r="142" spans="1:14" ht="12.95" customHeight="1">
      <c r="A142" s="179"/>
      <c r="B142" s="43" t="s">
        <v>189</v>
      </c>
      <c r="C142" s="93"/>
      <c r="D142" s="93"/>
      <c r="E142" s="45" t="s">
        <v>173</v>
      </c>
      <c r="F142" s="39">
        <v>6121</v>
      </c>
      <c r="G142" s="45" t="s">
        <v>174</v>
      </c>
      <c r="H142" s="22">
        <v>946</v>
      </c>
      <c r="I142" s="23">
        <v>-30</v>
      </c>
      <c r="J142" s="44">
        <f t="shared" si="20"/>
        <v>916</v>
      </c>
      <c r="K142" s="44"/>
      <c r="N142" s="51"/>
    </row>
    <row r="143" spans="1:14" ht="12.95" customHeight="1">
      <c r="A143" s="179"/>
      <c r="B143" s="43" t="s">
        <v>190</v>
      </c>
      <c r="C143" s="93"/>
      <c r="D143" s="93"/>
      <c r="E143" s="45" t="s">
        <v>171</v>
      </c>
      <c r="F143" s="39">
        <v>6121</v>
      </c>
      <c r="G143" s="45" t="s">
        <v>175</v>
      </c>
      <c r="H143" s="22">
        <v>2343</v>
      </c>
      <c r="I143" s="23">
        <v>-29</v>
      </c>
      <c r="J143" s="44">
        <f t="shared" si="20"/>
        <v>2314</v>
      </c>
      <c r="K143" s="44"/>
      <c r="N143" s="51"/>
    </row>
    <row r="144" spans="1:14" ht="12.95" customHeight="1">
      <c r="A144" s="179"/>
      <c r="B144" s="43" t="s">
        <v>191</v>
      </c>
      <c r="C144" s="93"/>
      <c r="D144" s="93"/>
      <c r="E144" s="45" t="s">
        <v>176</v>
      </c>
      <c r="F144" s="39">
        <v>6121</v>
      </c>
      <c r="G144" s="45" t="s">
        <v>177</v>
      </c>
      <c r="H144" s="22">
        <v>6375.9</v>
      </c>
      <c r="I144" s="23">
        <v>163</v>
      </c>
      <c r="J144" s="44">
        <f t="shared" si="20"/>
        <v>6538.9</v>
      </c>
      <c r="K144" s="44"/>
      <c r="N144" s="51"/>
    </row>
    <row r="145" spans="1:14" ht="12.95" customHeight="1">
      <c r="A145" s="179"/>
      <c r="B145" s="43" t="s">
        <v>192</v>
      </c>
      <c r="C145" s="93"/>
      <c r="D145" s="93"/>
      <c r="E145" s="45" t="s">
        <v>178</v>
      </c>
      <c r="F145" s="39">
        <v>6121</v>
      </c>
      <c r="G145" s="45" t="s">
        <v>92</v>
      </c>
      <c r="H145" s="22">
        <v>1674</v>
      </c>
      <c r="I145" s="23">
        <v>-14</v>
      </c>
      <c r="J145" s="44">
        <f t="shared" si="20"/>
        <v>1660</v>
      </c>
      <c r="K145" s="44"/>
      <c r="N145" s="51"/>
    </row>
    <row r="146" spans="1:14" ht="12.95" customHeight="1">
      <c r="A146" s="179"/>
      <c r="B146" s="43" t="s">
        <v>193</v>
      </c>
      <c r="C146" s="93"/>
      <c r="D146" s="93"/>
      <c r="E146" s="45" t="s">
        <v>179</v>
      </c>
      <c r="F146" s="39">
        <v>6121</v>
      </c>
      <c r="G146" s="45" t="s">
        <v>180</v>
      </c>
      <c r="H146" s="22">
        <v>5340</v>
      </c>
      <c r="I146" s="23">
        <v>14</v>
      </c>
      <c r="J146" s="44">
        <f t="shared" si="20"/>
        <v>5354</v>
      </c>
      <c r="K146" s="44"/>
      <c r="N146" s="51"/>
    </row>
    <row r="147" spans="1:14" ht="12.95" customHeight="1">
      <c r="A147" s="179"/>
      <c r="B147" s="14" t="s">
        <v>194</v>
      </c>
      <c r="C147" s="93"/>
      <c r="D147" s="93"/>
      <c r="E147" s="45" t="s">
        <v>171</v>
      </c>
      <c r="F147" s="39">
        <v>6121</v>
      </c>
      <c r="G147" s="45" t="s">
        <v>181</v>
      </c>
      <c r="H147" s="22">
        <v>25</v>
      </c>
      <c r="I147" s="23">
        <v>-19</v>
      </c>
      <c r="J147" s="44">
        <f t="shared" si="20"/>
        <v>6</v>
      </c>
      <c r="K147" s="44"/>
      <c r="N147" s="51"/>
    </row>
    <row r="148" spans="1:14" ht="12.95" customHeight="1">
      <c r="A148" s="179"/>
      <c r="B148" s="43" t="s">
        <v>199</v>
      </c>
      <c r="C148" s="93"/>
      <c r="D148" s="93"/>
      <c r="E148" s="45" t="s">
        <v>182</v>
      </c>
      <c r="F148" s="39">
        <v>6122</v>
      </c>
      <c r="G148" s="45" t="s">
        <v>68</v>
      </c>
      <c r="H148" s="22">
        <v>584.5</v>
      </c>
      <c r="I148" s="23">
        <v>19</v>
      </c>
      <c r="J148" s="44">
        <f t="shared" si="20"/>
        <v>603.5</v>
      </c>
      <c r="K148" s="44">
        <f t="shared" si="21"/>
        <v>603.5</v>
      </c>
      <c r="N148" s="51"/>
    </row>
    <row r="149" spans="1:14" ht="12.95" customHeight="1">
      <c r="A149" s="179"/>
      <c r="B149" s="14" t="s">
        <v>195</v>
      </c>
      <c r="C149" s="99"/>
      <c r="D149" s="93"/>
      <c r="E149" s="45" t="s">
        <v>179</v>
      </c>
      <c r="F149" s="39">
        <v>6122</v>
      </c>
      <c r="G149" s="45" t="s">
        <v>183</v>
      </c>
      <c r="H149" s="22">
        <v>233</v>
      </c>
      <c r="I149" s="23">
        <v>-34</v>
      </c>
      <c r="J149" s="44">
        <f t="shared" si="20"/>
        <v>199</v>
      </c>
      <c r="K149" s="44">
        <f t="shared" si="21"/>
        <v>199</v>
      </c>
      <c r="N149" s="51"/>
    </row>
    <row r="150" spans="1:14" ht="12.95" customHeight="1">
      <c r="A150" s="179"/>
      <c r="B150" s="43" t="s">
        <v>196</v>
      </c>
      <c r="C150" s="11"/>
      <c r="D150" s="11"/>
      <c r="E150" s="45" t="s">
        <v>184</v>
      </c>
      <c r="F150" s="39">
        <v>6121</v>
      </c>
      <c r="G150" s="45" t="s">
        <v>185</v>
      </c>
      <c r="H150" s="22">
        <v>500</v>
      </c>
      <c r="I150" s="23">
        <v>-265</v>
      </c>
      <c r="J150" s="44">
        <f t="shared" si="20"/>
        <v>235</v>
      </c>
      <c r="K150" s="94"/>
      <c r="N150" s="51"/>
    </row>
    <row r="151" spans="1:14" ht="12.95" customHeight="1">
      <c r="A151" s="180"/>
      <c r="B151" s="43" t="s">
        <v>197</v>
      </c>
      <c r="C151" s="96"/>
      <c r="D151" s="11"/>
      <c r="E151" s="45" t="s">
        <v>186</v>
      </c>
      <c r="F151" s="39">
        <v>6121</v>
      </c>
      <c r="G151" s="45" t="s">
        <v>187</v>
      </c>
      <c r="H151" s="22">
        <v>705</v>
      </c>
      <c r="I151" s="23">
        <v>265</v>
      </c>
      <c r="J151" s="44">
        <f t="shared" si="20"/>
        <v>970</v>
      </c>
      <c r="K151" s="94"/>
      <c r="N151" s="51"/>
    </row>
    <row r="152" spans="1:10" ht="12.95" customHeight="1">
      <c r="A152" s="52"/>
      <c r="B152" s="53"/>
      <c r="C152" s="54"/>
      <c r="D152" s="55"/>
      <c r="E152" s="181" t="s">
        <v>26</v>
      </c>
      <c r="F152" s="181"/>
      <c r="G152" s="181"/>
      <c r="H152" s="56">
        <f>SUM(H135:H151)</f>
        <v>25008.199999999997</v>
      </c>
      <c r="I152" s="56">
        <f>SUM(I135:I151)</f>
        <v>-1279</v>
      </c>
      <c r="J152" s="56">
        <f>SUM(J135:J151)</f>
        <v>23729.2</v>
      </c>
    </row>
    <row r="153" spans="1:10" ht="12.95" customHeight="1">
      <c r="A153" s="57" t="s">
        <v>27</v>
      </c>
      <c r="B153" s="58"/>
      <c r="C153" s="59"/>
      <c r="D153" s="59"/>
      <c r="E153" s="60"/>
      <c r="F153" s="60"/>
      <c r="G153" s="60"/>
      <c r="H153" s="61"/>
      <c r="I153" s="62"/>
      <c r="J153" s="63"/>
    </row>
    <row r="154" spans="1:10" ht="12.95" customHeight="1">
      <c r="A154" s="21" t="s">
        <v>13</v>
      </c>
      <c r="B154" s="64"/>
      <c r="C154" s="42"/>
      <c r="D154" s="21"/>
      <c r="E154" s="65"/>
      <c r="F154" s="40"/>
      <c r="G154" s="40"/>
      <c r="H154" s="17">
        <v>0</v>
      </c>
      <c r="I154" s="18">
        <v>0</v>
      </c>
      <c r="J154" s="17">
        <f>H154+I154</f>
        <v>0</v>
      </c>
    </row>
    <row r="155" spans="1:10" ht="12.95" customHeight="1">
      <c r="A155" s="32"/>
      <c r="B155" s="31"/>
      <c r="C155" s="32"/>
      <c r="D155" s="32"/>
      <c r="E155" s="182" t="s">
        <v>28</v>
      </c>
      <c r="F155" s="183"/>
      <c r="G155" s="184"/>
      <c r="H155" s="66">
        <f>SUM(H154:H154)</f>
        <v>0</v>
      </c>
      <c r="I155" s="66">
        <f>SUM(I154:I154)</f>
        <v>0</v>
      </c>
      <c r="J155" s="66">
        <f>SUM(J154:J154)</f>
        <v>0</v>
      </c>
    </row>
    <row r="156" spans="1:10" ht="12.95" customHeight="1">
      <c r="A156" s="32"/>
      <c r="B156" s="31"/>
      <c r="C156" s="32"/>
      <c r="D156" s="32"/>
      <c r="E156" s="67"/>
      <c r="F156" s="67"/>
      <c r="G156" s="68"/>
      <c r="H156" s="69"/>
      <c r="I156" s="70"/>
      <c r="J156" s="69"/>
    </row>
    <row r="157" spans="1:10" ht="12.95" customHeight="1">
      <c r="A157" s="3"/>
      <c r="B157" s="71" t="s">
        <v>29</v>
      </c>
      <c r="C157" s="36"/>
      <c r="D157" s="177" t="s">
        <v>17</v>
      </c>
      <c r="E157" s="177"/>
      <c r="F157" s="177"/>
      <c r="G157" s="177"/>
      <c r="H157" s="177"/>
      <c r="I157" s="72">
        <f>I24</f>
        <v>455.0000000000009</v>
      </c>
      <c r="J157" s="73"/>
    </row>
    <row r="158" spans="1:10" ht="12.95" customHeight="1">
      <c r="A158" s="3"/>
      <c r="B158" s="35"/>
      <c r="C158" s="36"/>
      <c r="D158" s="177" t="s">
        <v>30</v>
      </c>
      <c r="E158" s="177"/>
      <c r="F158" s="177"/>
      <c r="G158" s="177"/>
      <c r="H158" s="177"/>
      <c r="I158" s="72">
        <f>I133+I25</f>
        <v>1734</v>
      </c>
      <c r="J158" s="74"/>
    </row>
    <row r="159" spans="1:10" ht="12.95" customHeight="1">
      <c r="A159" s="3"/>
      <c r="B159" s="35"/>
      <c r="C159" s="36"/>
      <c r="D159" s="177" t="s">
        <v>31</v>
      </c>
      <c r="E159" s="177"/>
      <c r="F159" s="177"/>
      <c r="G159" s="177"/>
      <c r="H159" s="177"/>
      <c r="I159" s="72">
        <f>I152+I26</f>
        <v>-1279</v>
      </c>
      <c r="J159" s="75"/>
    </row>
    <row r="160" spans="1:10" ht="12.95" customHeight="1">
      <c r="A160" s="3"/>
      <c r="B160" s="35"/>
      <c r="C160" s="36"/>
      <c r="D160" s="177" t="s">
        <v>32</v>
      </c>
      <c r="E160" s="177"/>
      <c r="F160" s="177"/>
      <c r="G160" s="177"/>
      <c r="H160" s="177"/>
      <c r="I160" s="72">
        <f>I158+I159</f>
        <v>455</v>
      </c>
      <c r="J160" s="75"/>
    </row>
    <row r="161" spans="1:10" ht="12.95" customHeight="1">
      <c r="A161" s="3"/>
      <c r="B161" s="35"/>
      <c r="C161" s="36"/>
      <c r="D161" s="176" t="s">
        <v>33</v>
      </c>
      <c r="E161" s="176"/>
      <c r="F161" s="176"/>
      <c r="G161" s="176"/>
      <c r="H161" s="176"/>
      <c r="I161" s="72">
        <f>I157-I160</f>
        <v>9.094947017729282E-13</v>
      </c>
      <c r="J161" s="75"/>
    </row>
    <row r="162" spans="1:10" ht="12.95" customHeight="1">
      <c r="A162" s="3"/>
      <c r="B162" s="35"/>
      <c r="C162" s="36"/>
      <c r="D162" s="176" t="s">
        <v>34</v>
      </c>
      <c r="E162" s="176"/>
      <c r="F162" s="176"/>
      <c r="G162" s="176"/>
      <c r="H162" s="176"/>
      <c r="I162" s="72">
        <f>I155</f>
        <v>0</v>
      </c>
      <c r="J162" s="75"/>
    </row>
    <row r="163" spans="1:10" ht="12.95" customHeight="1">
      <c r="A163" s="3"/>
      <c r="B163" s="3"/>
      <c r="C163" s="76"/>
      <c r="D163" s="76"/>
      <c r="E163" s="77"/>
      <c r="F163" s="78"/>
      <c r="G163" s="79"/>
      <c r="H163" s="80">
        <v>44895</v>
      </c>
      <c r="I163" s="78"/>
      <c r="J163" s="156">
        <v>44916</v>
      </c>
    </row>
    <row r="164" spans="1:10" ht="12.95" customHeight="1">
      <c r="A164" s="3"/>
      <c r="B164" s="71" t="s">
        <v>35</v>
      </c>
      <c r="C164" s="36"/>
      <c r="D164" s="176" t="s">
        <v>36</v>
      </c>
      <c r="E164" s="176"/>
      <c r="F164" s="176"/>
      <c r="G164" s="176"/>
      <c r="H164" s="72">
        <v>551427.42</v>
      </c>
      <c r="I164" s="72">
        <f>I157</f>
        <v>455.0000000000009</v>
      </c>
      <c r="J164" s="72">
        <f>H164+I164</f>
        <v>551882.42</v>
      </c>
    </row>
    <row r="165" spans="1:19" ht="12.95" customHeight="1">
      <c r="A165" s="3"/>
      <c r="B165" s="35"/>
      <c r="C165" s="36"/>
      <c r="D165" s="177" t="s">
        <v>30</v>
      </c>
      <c r="E165" s="177"/>
      <c r="F165" s="177"/>
      <c r="G165" s="177"/>
      <c r="H165" s="81">
        <v>451733.77</v>
      </c>
      <c r="I165" s="72">
        <f>I133+I25</f>
        <v>1734</v>
      </c>
      <c r="J165" s="72">
        <f>H165+I165</f>
        <v>453467.77</v>
      </c>
      <c r="S165" s="82"/>
    </row>
    <row r="166" spans="1:19" ht="12.95" customHeight="1">
      <c r="A166" s="3"/>
      <c r="B166" s="35"/>
      <c r="C166" s="36"/>
      <c r="D166" s="177" t="s">
        <v>31</v>
      </c>
      <c r="E166" s="177"/>
      <c r="F166" s="177"/>
      <c r="G166" s="177"/>
      <c r="H166" s="81">
        <v>122343.1</v>
      </c>
      <c r="I166" s="72">
        <f>I152+I26</f>
        <v>-1279</v>
      </c>
      <c r="J166" s="72">
        <f>H166+I166</f>
        <v>121064.1</v>
      </c>
      <c r="S166" s="82"/>
    </row>
    <row r="167" spans="1:10" ht="12.95" customHeight="1">
      <c r="A167" s="3"/>
      <c r="C167" s="76"/>
      <c r="D167" s="176" t="s">
        <v>37</v>
      </c>
      <c r="E167" s="176"/>
      <c r="F167" s="176"/>
      <c r="G167" s="176"/>
      <c r="H167" s="72">
        <f>SUM(H165:H166)</f>
        <v>574076.87</v>
      </c>
      <c r="I167" s="72">
        <f>SUM(I165:I166)</f>
        <v>455</v>
      </c>
      <c r="J167" s="72">
        <f>SUM(J165:J166)</f>
        <v>574531.87</v>
      </c>
    </row>
    <row r="168" spans="1:10" ht="12.95" customHeight="1">
      <c r="A168" s="3"/>
      <c r="B168" s="3"/>
      <c r="C168" s="76"/>
      <c r="D168" s="177" t="s">
        <v>21</v>
      </c>
      <c r="E168" s="177"/>
      <c r="F168" s="177"/>
      <c r="G168" s="177"/>
      <c r="H168" s="81">
        <f>H164-H167</f>
        <v>-22649.449999999953</v>
      </c>
      <c r="I168" s="72">
        <f>I164-I167</f>
        <v>9.094947017729282E-13</v>
      </c>
      <c r="J168" s="81">
        <f>J164-J167</f>
        <v>-22649.449999999953</v>
      </c>
    </row>
    <row r="169" spans="1:10" ht="12.95" customHeight="1">
      <c r="A169" s="3"/>
      <c r="B169" s="104" t="s">
        <v>51</v>
      </c>
      <c r="C169" s="76"/>
      <c r="D169" s="176" t="s">
        <v>38</v>
      </c>
      <c r="E169" s="176"/>
      <c r="F169" s="176"/>
      <c r="G169" s="176"/>
      <c r="H169" s="83">
        <v>0</v>
      </c>
      <c r="I169" s="72">
        <f>I162</f>
        <v>0</v>
      </c>
      <c r="J169" s="72">
        <f>H169+I169</f>
        <v>0</v>
      </c>
    </row>
    <row r="170" spans="5:10" ht="12.95" customHeight="1">
      <c r="E170" s="84"/>
      <c r="F170" s="84"/>
      <c r="G170" s="84"/>
      <c r="H170" s="84"/>
      <c r="I170" s="84"/>
      <c r="J170" s="84"/>
    </row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</sheetData>
  <mergeCells count="44">
    <mergeCell ref="Q113:Q115"/>
    <mergeCell ref="A141:A151"/>
    <mergeCell ref="Q5:Q8"/>
    <mergeCell ref="A5:A8"/>
    <mergeCell ref="B2:B3"/>
    <mergeCell ref="E2:E3"/>
    <mergeCell ref="F2:F3"/>
    <mergeCell ref="G2:G3"/>
    <mergeCell ref="A9:A14"/>
    <mergeCell ref="A15:A17"/>
    <mergeCell ref="A29:A44"/>
    <mergeCell ref="A18:A21"/>
    <mergeCell ref="A45:A58"/>
    <mergeCell ref="Q45:Q58"/>
    <mergeCell ref="E133:G133"/>
    <mergeCell ref="A59:A62"/>
    <mergeCell ref="A135:A138"/>
    <mergeCell ref="D159:H159"/>
    <mergeCell ref="D158:H158"/>
    <mergeCell ref="E152:G152"/>
    <mergeCell ref="E155:G155"/>
    <mergeCell ref="D157:H157"/>
    <mergeCell ref="D169:G169"/>
    <mergeCell ref="D160:H160"/>
    <mergeCell ref="D161:H161"/>
    <mergeCell ref="D162:H162"/>
    <mergeCell ref="D164:G164"/>
    <mergeCell ref="D165:G165"/>
    <mergeCell ref="D166:G166"/>
    <mergeCell ref="D167:G167"/>
    <mergeCell ref="D168:G168"/>
    <mergeCell ref="A127:A132"/>
    <mergeCell ref="A125:A126"/>
    <mergeCell ref="D24:G24"/>
    <mergeCell ref="D27:G27"/>
    <mergeCell ref="D25:G25"/>
    <mergeCell ref="D26:G26"/>
    <mergeCell ref="A63:A68"/>
    <mergeCell ref="A69:A85"/>
    <mergeCell ref="A92:A106"/>
    <mergeCell ref="A107:A115"/>
    <mergeCell ref="A116:A117"/>
    <mergeCell ref="A86:A91"/>
    <mergeCell ref="A120:A124"/>
  </mergeCells>
  <conditionalFormatting sqref="B1:B2">
    <cfRule type="expression" priority="457" dxfId="2" stopIfTrue="1">
      <formula>$K1="Z"</formula>
    </cfRule>
    <cfRule type="expression" priority="458" dxfId="1" stopIfTrue="1">
      <formula>$K1="T"</formula>
    </cfRule>
    <cfRule type="expression" priority="459" dxfId="0" stopIfTrue="1">
      <formula>$K1="Y"</formula>
    </cfRule>
  </conditionalFormatting>
  <conditionalFormatting sqref="B2">
    <cfRule type="expression" priority="454" dxfId="2" stopIfTrue="1">
      <formula>$K2="Z"</formula>
    </cfRule>
    <cfRule type="expression" priority="455" dxfId="1" stopIfTrue="1">
      <formula>$K2="T"</formula>
    </cfRule>
    <cfRule type="expression" priority="456" dxfId="0" stopIfTrue="1">
      <formula>$K2="Y"</formula>
    </cfRule>
  </conditionalFormatting>
  <conditionalFormatting sqref="C24:C26 B1:B2 B59:B61 B45:B57">
    <cfRule type="expression" priority="451" dxfId="2" stopIfTrue="1">
      <formula>#REF!="Z"</formula>
    </cfRule>
    <cfRule type="expression" priority="452" dxfId="1" stopIfTrue="1">
      <formula>#REF!="T"</formula>
    </cfRule>
    <cfRule type="expression" priority="453" dxfId="0" stopIfTrue="1">
      <formula>#REF!="Y"</formula>
    </cfRule>
  </conditionalFormatting>
  <conditionalFormatting sqref="B63:B68">
    <cfRule type="expression" priority="445" dxfId="2" stopIfTrue="1">
      <formula>#REF!="Z"</formula>
    </cfRule>
    <cfRule type="expression" priority="446" dxfId="1" stopIfTrue="1">
      <formula>#REF!="T"</formula>
    </cfRule>
    <cfRule type="expression" priority="447" dxfId="0" stopIfTrue="1">
      <formula>#REF!="Y"</formula>
    </cfRule>
  </conditionalFormatting>
  <conditionalFormatting sqref="B63:B68 B59:B61 B46:B57">
    <cfRule type="expression" priority="442" dxfId="2" stopIfTrue="1">
      <formula>$F46="Z"</formula>
    </cfRule>
    <cfRule type="expression" priority="443" dxfId="1" stopIfTrue="1">
      <formula>$F46="T"</formula>
    </cfRule>
    <cfRule type="expression" priority="444" dxfId="0" stopIfTrue="1">
      <formula>$F46="Y"</formula>
    </cfRule>
  </conditionalFormatting>
  <conditionalFormatting sqref="B63:B68">
    <cfRule type="expression" priority="439" dxfId="2" stopIfTrue="1">
      <formula>#REF!="Z"</formula>
    </cfRule>
    <cfRule type="expression" priority="440" dxfId="1" stopIfTrue="1">
      <formula>#REF!="T"</formula>
    </cfRule>
    <cfRule type="expression" priority="441" dxfId="0" stopIfTrue="1">
      <formula>#REF!="Y"</formula>
    </cfRule>
  </conditionalFormatting>
  <conditionalFormatting sqref="B45">
    <cfRule type="expression" priority="427" dxfId="2" stopIfTrue="1">
      <formula>$F45="Z"</formula>
    </cfRule>
    <cfRule type="expression" priority="428" dxfId="1" stopIfTrue="1">
      <formula>$F45="T"</formula>
    </cfRule>
    <cfRule type="expression" priority="429" dxfId="0" stopIfTrue="1">
      <formula>$F45="Y"</formula>
    </cfRule>
  </conditionalFormatting>
  <conditionalFormatting sqref="B45">
    <cfRule type="expression" priority="424" dxfId="2" stopIfTrue="1">
      <formula>$F45="Z"</formula>
    </cfRule>
    <cfRule type="expression" priority="425" dxfId="1" stopIfTrue="1">
      <formula>$F45="T"</formula>
    </cfRule>
    <cfRule type="expression" priority="426" dxfId="0" stopIfTrue="1">
      <formula>$F45="Y"</formula>
    </cfRule>
  </conditionalFormatting>
  <conditionalFormatting sqref="B45">
    <cfRule type="expression" priority="394" dxfId="2" stopIfTrue="1">
      <formula>$F45="Z"</formula>
    </cfRule>
    <cfRule type="expression" priority="395" dxfId="1" stopIfTrue="1">
      <formula>$F45="T"</formula>
    </cfRule>
    <cfRule type="expression" priority="396" dxfId="0" stopIfTrue="1">
      <formula>$F45="Y"</formula>
    </cfRule>
  </conditionalFormatting>
  <conditionalFormatting sqref="B45">
    <cfRule type="expression" priority="391" dxfId="2" stopIfTrue="1">
      <formula>$F45="Z"</formula>
    </cfRule>
    <cfRule type="expression" priority="392" dxfId="1" stopIfTrue="1">
      <formula>$F45="T"</formula>
    </cfRule>
    <cfRule type="expression" priority="393" dxfId="0" stopIfTrue="1">
      <formula>$F45="Y"</formula>
    </cfRule>
  </conditionalFormatting>
  <conditionalFormatting sqref="B61">
    <cfRule type="expression" priority="388" dxfId="2" stopIfTrue="1">
      <formula>$F61="Z"</formula>
    </cfRule>
    <cfRule type="expression" priority="389" dxfId="1" stopIfTrue="1">
      <formula>$F61="T"</formula>
    </cfRule>
    <cfRule type="expression" priority="390" dxfId="0" stopIfTrue="1">
      <formula>$F61="Y"</formula>
    </cfRule>
  </conditionalFormatting>
  <conditionalFormatting sqref="B61">
    <cfRule type="expression" priority="385" dxfId="2" stopIfTrue="1">
      <formula>$F61="Z"</formula>
    </cfRule>
    <cfRule type="expression" priority="386" dxfId="1" stopIfTrue="1">
      <formula>$F61="T"</formula>
    </cfRule>
    <cfRule type="expression" priority="387" dxfId="0" stopIfTrue="1">
      <formula>$F61="Y"</formula>
    </cfRule>
  </conditionalFormatting>
  <conditionalFormatting sqref="B59:B60">
    <cfRule type="expression" priority="376" dxfId="2" stopIfTrue="1">
      <formula>$F59="Z"</formula>
    </cfRule>
    <cfRule type="expression" priority="377" dxfId="1" stopIfTrue="1">
      <formula>$F59="T"</formula>
    </cfRule>
    <cfRule type="expression" priority="378" dxfId="0" stopIfTrue="1">
      <formula>$F59="Y"</formula>
    </cfRule>
  </conditionalFormatting>
  <conditionalFormatting sqref="B59:B60">
    <cfRule type="expression" priority="373" dxfId="2" stopIfTrue="1">
      <formula>$F59="Z"</formula>
    </cfRule>
    <cfRule type="expression" priority="374" dxfId="1" stopIfTrue="1">
      <formula>$F59="T"</formula>
    </cfRule>
    <cfRule type="expression" priority="375" dxfId="0" stopIfTrue="1">
      <formula>$F59="Y"</formula>
    </cfRule>
  </conditionalFormatting>
  <conditionalFormatting sqref="B61">
    <cfRule type="expression" priority="370" dxfId="2" stopIfTrue="1">
      <formula>$F61="Z"</formula>
    </cfRule>
    <cfRule type="expression" priority="371" dxfId="1" stopIfTrue="1">
      <formula>$F61="T"</formula>
    </cfRule>
    <cfRule type="expression" priority="372" dxfId="0" stopIfTrue="1">
      <formula>$F61="Y"</formula>
    </cfRule>
  </conditionalFormatting>
  <conditionalFormatting sqref="B61">
    <cfRule type="expression" priority="367" dxfId="2" stopIfTrue="1">
      <formula>$F61="Z"</formula>
    </cfRule>
    <cfRule type="expression" priority="368" dxfId="1" stopIfTrue="1">
      <formula>$F61="T"</formula>
    </cfRule>
    <cfRule type="expression" priority="369" dxfId="0" stopIfTrue="1">
      <formula>$F61="Y"</formula>
    </cfRule>
  </conditionalFormatting>
  <conditionalFormatting sqref="B59:B60">
    <cfRule type="expression" priority="358" dxfId="2" stopIfTrue="1">
      <formula>$F59="Z"</formula>
    </cfRule>
    <cfRule type="expression" priority="359" dxfId="1" stopIfTrue="1">
      <formula>$F59="T"</formula>
    </cfRule>
    <cfRule type="expression" priority="360" dxfId="0" stopIfTrue="1">
      <formula>$F59="Y"</formula>
    </cfRule>
  </conditionalFormatting>
  <conditionalFormatting sqref="B59:B60">
    <cfRule type="expression" priority="355" dxfId="2" stopIfTrue="1">
      <formula>$F59="Z"</formula>
    </cfRule>
    <cfRule type="expression" priority="356" dxfId="1" stopIfTrue="1">
      <formula>$F59="T"</formula>
    </cfRule>
    <cfRule type="expression" priority="357" dxfId="0" stopIfTrue="1">
      <formula>$F59="Y"</formula>
    </cfRule>
  </conditionalFormatting>
  <conditionalFormatting sqref="B61">
    <cfRule type="expression" priority="352" dxfId="2" stopIfTrue="1">
      <formula>$F61="Z"</formula>
    </cfRule>
    <cfRule type="expression" priority="353" dxfId="1" stopIfTrue="1">
      <formula>$F61="T"</formula>
    </cfRule>
    <cfRule type="expression" priority="354" dxfId="0" stopIfTrue="1">
      <formula>$F61="Y"</formula>
    </cfRule>
  </conditionalFormatting>
  <conditionalFormatting sqref="B61">
    <cfRule type="expression" priority="349" dxfId="2" stopIfTrue="1">
      <formula>$F61="Z"</formula>
    </cfRule>
    <cfRule type="expression" priority="350" dxfId="1" stopIfTrue="1">
      <formula>$F61="T"</formula>
    </cfRule>
    <cfRule type="expression" priority="351" dxfId="0" stopIfTrue="1">
      <formula>$F61="Y"</formula>
    </cfRule>
  </conditionalFormatting>
  <conditionalFormatting sqref="B59:B60">
    <cfRule type="expression" priority="340" dxfId="2" stopIfTrue="1">
      <formula>$F59="Z"</formula>
    </cfRule>
    <cfRule type="expression" priority="341" dxfId="1" stopIfTrue="1">
      <formula>$F59="T"</formula>
    </cfRule>
    <cfRule type="expression" priority="342" dxfId="0" stopIfTrue="1">
      <formula>$F59="Y"</formula>
    </cfRule>
  </conditionalFormatting>
  <conditionalFormatting sqref="B59:B60">
    <cfRule type="expression" priority="337" dxfId="2" stopIfTrue="1">
      <formula>$F59="Z"</formula>
    </cfRule>
    <cfRule type="expression" priority="338" dxfId="1" stopIfTrue="1">
      <formula>$F59="T"</formula>
    </cfRule>
    <cfRule type="expression" priority="339" dxfId="0" stopIfTrue="1">
      <formula>$F59="Y"</formula>
    </cfRule>
  </conditionalFormatting>
  <conditionalFormatting sqref="B61">
    <cfRule type="expression" priority="334" dxfId="2" stopIfTrue="1">
      <formula>$F61="Z"</formula>
    </cfRule>
    <cfRule type="expression" priority="335" dxfId="1" stopIfTrue="1">
      <formula>$F61="T"</formula>
    </cfRule>
    <cfRule type="expression" priority="336" dxfId="0" stopIfTrue="1">
      <formula>$F61="Y"</formula>
    </cfRule>
  </conditionalFormatting>
  <conditionalFormatting sqref="B61">
    <cfRule type="expression" priority="331" dxfId="2" stopIfTrue="1">
      <formula>$F61="Z"</formula>
    </cfRule>
    <cfRule type="expression" priority="332" dxfId="1" stopIfTrue="1">
      <formula>$F61="T"</formula>
    </cfRule>
    <cfRule type="expression" priority="333" dxfId="0" stopIfTrue="1">
      <formula>$F61="Y"</formula>
    </cfRule>
  </conditionalFormatting>
  <conditionalFormatting sqref="B59:B60">
    <cfRule type="expression" priority="322" dxfId="2" stopIfTrue="1">
      <formula>$F59="Z"</formula>
    </cfRule>
    <cfRule type="expression" priority="323" dxfId="1" stopIfTrue="1">
      <formula>$F59="T"</formula>
    </cfRule>
    <cfRule type="expression" priority="324" dxfId="0" stopIfTrue="1">
      <formula>$F59="Y"</formula>
    </cfRule>
  </conditionalFormatting>
  <conditionalFormatting sqref="B59:B60">
    <cfRule type="expression" priority="319" dxfId="2" stopIfTrue="1">
      <formula>$F59="Z"</formula>
    </cfRule>
    <cfRule type="expression" priority="320" dxfId="1" stopIfTrue="1">
      <formula>$F59="T"</formula>
    </cfRule>
    <cfRule type="expression" priority="321" dxfId="0" stopIfTrue="1">
      <formula>$F59="Y"</formula>
    </cfRule>
  </conditionalFormatting>
  <conditionalFormatting sqref="B64:B68">
    <cfRule type="expression" priority="316" dxfId="2" stopIfTrue="1">
      <formula>$F64="Z"</formula>
    </cfRule>
    <cfRule type="expression" priority="317" dxfId="1" stopIfTrue="1">
      <formula>$F64="T"</formula>
    </cfRule>
    <cfRule type="expression" priority="318" dxfId="0" stopIfTrue="1">
      <formula>$F64="Y"</formula>
    </cfRule>
  </conditionalFormatting>
  <conditionalFormatting sqref="B64:B68">
    <cfRule type="expression" priority="313" dxfId="2" stopIfTrue="1">
      <formula>$F64="Z"</formula>
    </cfRule>
    <cfRule type="expression" priority="314" dxfId="1" stopIfTrue="1">
      <formula>$F64="T"</formula>
    </cfRule>
    <cfRule type="expression" priority="315" dxfId="0" stopIfTrue="1">
      <formula>$F64="Y"</formula>
    </cfRule>
  </conditionalFormatting>
  <conditionalFormatting sqref="B63">
    <cfRule type="expression" priority="310" dxfId="2" stopIfTrue="1">
      <formula>$F63="Z"</formula>
    </cfRule>
    <cfRule type="expression" priority="311" dxfId="1" stopIfTrue="1">
      <formula>$F63="T"</formula>
    </cfRule>
    <cfRule type="expression" priority="312" dxfId="0" stopIfTrue="1">
      <formula>$F63="Y"</formula>
    </cfRule>
  </conditionalFormatting>
  <conditionalFormatting sqref="B63">
    <cfRule type="expression" priority="307" dxfId="2" stopIfTrue="1">
      <formula>$F63="Z"</formula>
    </cfRule>
    <cfRule type="expression" priority="308" dxfId="1" stopIfTrue="1">
      <formula>$F63="T"</formula>
    </cfRule>
    <cfRule type="expression" priority="309" dxfId="0" stopIfTrue="1">
      <formula>$F63="Y"</formula>
    </cfRule>
  </conditionalFormatting>
  <conditionalFormatting sqref="B64:B68">
    <cfRule type="expression" priority="304" dxfId="2" stopIfTrue="1">
      <formula>$F64="Z"</formula>
    </cfRule>
    <cfRule type="expression" priority="305" dxfId="1" stopIfTrue="1">
      <formula>$F64="T"</formula>
    </cfRule>
    <cfRule type="expression" priority="306" dxfId="0" stopIfTrue="1">
      <formula>$F64="Y"</formula>
    </cfRule>
  </conditionalFormatting>
  <conditionalFormatting sqref="B64:B68">
    <cfRule type="expression" priority="301" dxfId="2" stopIfTrue="1">
      <formula>$F64="Z"</formula>
    </cfRule>
    <cfRule type="expression" priority="302" dxfId="1" stopIfTrue="1">
      <formula>$F64="T"</formula>
    </cfRule>
    <cfRule type="expression" priority="303" dxfId="0" stopIfTrue="1">
      <formula>$F64="Y"</formula>
    </cfRule>
  </conditionalFormatting>
  <conditionalFormatting sqref="B63">
    <cfRule type="expression" priority="298" dxfId="2" stopIfTrue="1">
      <formula>$F63="Z"</formula>
    </cfRule>
    <cfRule type="expression" priority="299" dxfId="1" stopIfTrue="1">
      <formula>$F63="T"</formula>
    </cfRule>
    <cfRule type="expression" priority="300" dxfId="0" stopIfTrue="1">
      <formula>$F63="Y"</formula>
    </cfRule>
  </conditionalFormatting>
  <conditionalFormatting sqref="B63">
    <cfRule type="expression" priority="295" dxfId="2" stopIfTrue="1">
      <formula>$F63="Z"</formula>
    </cfRule>
    <cfRule type="expression" priority="296" dxfId="1" stopIfTrue="1">
      <formula>$F63="T"</formula>
    </cfRule>
    <cfRule type="expression" priority="297" dxfId="0" stopIfTrue="1">
      <formula>$F63="Y"</formula>
    </cfRule>
  </conditionalFormatting>
  <conditionalFormatting sqref="B64:B68">
    <cfRule type="expression" priority="292" dxfId="2" stopIfTrue="1">
      <formula>$F64="Z"</formula>
    </cfRule>
    <cfRule type="expression" priority="293" dxfId="1" stopIfTrue="1">
      <formula>$F64="T"</formula>
    </cfRule>
    <cfRule type="expression" priority="294" dxfId="0" stopIfTrue="1">
      <formula>$F64="Y"</formula>
    </cfRule>
  </conditionalFormatting>
  <conditionalFormatting sqref="B64:B68">
    <cfRule type="expression" priority="289" dxfId="2" stopIfTrue="1">
      <formula>$F64="Z"</formula>
    </cfRule>
    <cfRule type="expression" priority="290" dxfId="1" stopIfTrue="1">
      <formula>$F64="T"</formula>
    </cfRule>
    <cfRule type="expression" priority="291" dxfId="0" stopIfTrue="1">
      <formula>$F64="Y"</formula>
    </cfRule>
  </conditionalFormatting>
  <conditionalFormatting sqref="B63">
    <cfRule type="expression" priority="286" dxfId="2" stopIfTrue="1">
      <formula>$F63="Z"</formula>
    </cfRule>
    <cfRule type="expression" priority="287" dxfId="1" stopIfTrue="1">
      <formula>$F63="T"</formula>
    </cfRule>
    <cfRule type="expression" priority="288" dxfId="0" stopIfTrue="1">
      <formula>$F63="Y"</formula>
    </cfRule>
  </conditionalFormatting>
  <conditionalFormatting sqref="B63">
    <cfRule type="expression" priority="283" dxfId="2" stopIfTrue="1">
      <formula>$F63="Z"</formula>
    </cfRule>
    <cfRule type="expression" priority="284" dxfId="1" stopIfTrue="1">
      <formula>$F63="T"</formula>
    </cfRule>
    <cfRule type="expression" priority="285" dxfId="0" stopIfTrue="1">
      <formula>$F63="Y"</formula>
    </cfRule>
  </conditionalFormatting>
  <conditionalFormatting sqref="B64:B68">
    <cfRule type="expression" priority="280" dxfId="2" stopIfTrue="1">
      <formula>$F64="Z"</formula>
    </cfRule>
    <cfRule type="expression" priority="281" dxfId="1" stopIfTrue="1">
      <formula>$F64="T"</formula>
    </cfRule>
    <cfRule type="expression" priority="282" dxfId="0" stopIfTrue="1">
      <formula>$F64="Y"</formula>
    </cfRule>
  </conditionalFormatting>
  <conditionalFormatting sqref="B64:B68">
    <cfRule type="expression" priority="277" dxfId="2" stopIfTrue="1">
      <formula>$F64="Z"</formula>
    </cfRule>
    <cfRule type="expression" priority="278" dxfId="1" stopIfTrue="1">
      <formula>$F64="T"</formula>
    </cfRule>
    <cfRule type="expression" priority="279" dxfId="0" stopIfTrue="1">
      <formula>$F64="Y"</formula>
    </cfRule>
  </conditionalFormatting>
  <conditionalFormatting sqref="B63">
    <cfRule type="expression" priority="274" dxfId="2" stopIfTrue="1">
      <formula>$F63="Z"</formula>
    </cfRule>
    <cfRule type="expression" priority="275" dxfId="1" stopIfTrue="1">
      <formula>$F63="T"</formula>
    </cfRule>
    <cfRule type="expression" priority="276" dxfId="0" stopIfTrue="1">
      <formula>$F63="Y"</formula>
    </cfRule>
  </conditionalFormatting>
  <conditionalFormatting sqref="B63">
    <cfRule type="expression" priority="271" dxfId="2" stopIfTrue="1">
      <formula>$F63="Z"</formula>
    </cfRule>
    <cfRule type="expression" priority="272" dxfId="1" stopIfTrue="1">
      <formula>$F63="T"</formula>
    </cfRule>
    <cfRule type="expression" priority="273" dxfId="0" stopIfTrue="1">
      <formula>$F63="Y"</formula>
    </cfRule>
  </conditionalFormatting>
  <conditionalFormatting sqref="B64:B68">
    <cfRule type="expression" priority="268" dxfId="2" stopIfTrue="1">
      <formula>$F64="Z"</formula>
    </cfRule>
    <cfRule type="expression" priority="269" dxfId="1" stopIfTrue="1">
      <formula>$F64="T"</formula>
    </cfRule>
    <cfRule type="expression" priority="270" dxfId="0" stopIfTrue="1">
      <formula>$F64="Y"</formula>
    </cfRule>
  </conditionalFormatting>
  <conditionalFormatting sqref="B64:B68">
    <cfRule type="expression" priority="265" dxfId="2" stopIfTrue="1">
      <formula>$F64="Z"</formula>
    </cfRule>
    <cfRule type="expression" priority="266" dxfId="1" stopIfTrue="1">
      <formula>$F64="T"</formula>
    </cfRule>
    <cfRule type="expression" priority="267" dxfId="0" stopIfTrue="1">
      <formula>$F64="Y"</formula>
    </cfRule>
  </conditionalFormatting>
  <conditionalFormatting sqref="B63">
    <cfRule type="expression" priority="262" dxfId="2" stopIfTrue="1">
      <formula>$F63="Z"</formula>
    </cfRule>
    <cfRule type="expression" priority="263" dxfId="1" stopIfTrue="1">
      <formula>$F63="T"</formula>
    </cfRule>
    <cfRule type="expression" priority="264" dxfId="0" stopIfTrue="1">
      <formula>$F63="Y"</formula>
    </cfRule>
  </conditionalFormatting>
  <conditionalFormatting sqref="B63">
    <cfRule type="expression" priority="259" dxfId="2" stopIfTrue="1">
      <formula>$F63="Z"</formula>
    </cfRule>
    <cfRule type="expression" priority="260" dxfId="1" stopIfTrue="1">
      <formula>$F63="T"</formula>
    </cfRule>
    <cfRule type="expression" priority="261" dxfId="0" stopIfTrue="1">
      <formula>$F63="Y"</formula>
    </cfRule>
  </conditionalFormatting>
  <conditionalFormatting sqref="B64:B68">
    <cfRule type="expression" priority="256" dxfId="2" stopIfTrue="1">
      <formula>$F64="Z"</formula>
    </cfRule>
    <cfRule type="expression" priority="257" dxfId="1" stopIfTrue="1">
      <formula>$F64="T"</formula>
    </cfRule>
    <cfRule type="expression" priority="258" dxfId="0" stopIfTrue="1">
      <formula>$F64="Y"</formula>
    </cfRule>
  </conditionalFormatting>
  <conditionalFormatting sqref="B64:B68">
    <cfRule type="expression" priority="253" dxfId="2" stopIfTrue="1">
      <formula>$F64="Z"</formula>
    </cfRule>
    <cfRule type="expression" priority="254" dxfId="1" stopIfTrue="1">
      <formula>$F64="T"</formula>
    </cfRule>
    <cfRule type="expression" priority="255" dxfId="0" stopIfTrue="1">
      <formula>$F64="Y"</formula>
    </cfRule>
  </conditionalFormatting>
  <conditionalFormatting sqref="B63">
    <cfRule type="expression" priority="250" dxfId="2" stopIfTrue="1">
      <formula>$F63="Z"</formula>
    </cfRule>
    <cfRule type="expression" priority="251" dxfId="1" stopIfTrue="1">
      <formula>$F63="T"</formula>
    </cfRule>
    <cfRule type="expression" priority="252" dxfId="0" stopIfTrue="1">
      <formula>$F63="Y"</formula>
    </cfRule>
  </conditionalFormatting>
  <conditionalFormatting sqref="B63">
    <cfRule type="expression" priority="247" dxfId="2" stopIfTrue="1">
      <formula>$F63="Z"</formula>
    </cfRule>
    <cfRule type="expression" priority="248" dxfId="1" stopIfTrue="1">
      <formula>$F63="T"</formula>
    </cfRule>
    <cfRule type="expression" priority="249" dxfId="0" stopIfTrue="1">
      <formula>$F63="Y"</formula>
    </cfRule>
  </conditionalFormatting>
  <conditionalFormatting sqref="B64:B68">
    <cfRule type="expression" priority="244" dxfId="2" stopIfTrue="1">
      <formula>$F64="Z"</formula>
    </cfRule>
    <cfRule type="expression" priority="245" dxfId="1" stopIfTrue="1">
      <formula>$F64="T"</formula>
    </cfRule>
    <cfRule type="expression" priority="246" dxfId="0" stopIfTrue="1">
      <formula>$F64="Y"</formula>
    </cfRule>
  </conditionalFormatting>
  <conditionalFormatting sqref="B64:B68">
    <cfRule type="expression" priority="241" dxfId="2" stopIfTrue="1">
      <formula>$F64="Z"</formula>
    </cfRule>
    <cfRule type="expression" priority="242" dxfId="1" stopIfTrue="1">
      <formula>$F64="T"</formula>
    </cfRule>
    <cfRule type="expression" priority="243" dxfId="0" stopIfTrue="1">
      <formula>$F64="Y"</formula>
    </cfRule>
  </conditionalFormatting>
  <conditionalFormatting sqref="B63">
    <cfRule type="expression" priority="238" dxfId="2" stopIfTrue="1">
      <formula>$F63="Z"</formula>
    </cfRule>
    <cfRule type="expression" priority="239" dxfId="1" stopIfTrue="1">
      <formula>$F63="T"</formula>
    </cfRule>
    <cfRule type="expression" priority="240" dxfId="0" stopIfTrue="1">
      <formula>$F63="Y"</formula>
    </cfRule>
  </conditionalFormatting>
  <conditionalFormatting sqref="B63">
    <cfRule type="expression" priority="235" dxfId="2" stopIfTrue="1">
      <formula>$F63="Z"</formula>
    </cfRule>
    <cfRule type="expression" priority="236" dxfId="1" stopIfTrue="1">
      <formula>$F63="T"</formula>
    </cfRule>
    <cfRule type="expression" priority="237" dxfId="0" stopIfTrue="1">
      <formula>$F63="Y"</formula>
    </cfRule>
  </conditionalFormatting>
  <conditionalFormatting sqref="B64:B68">
    <cfRule type="expression" priority="232" dxfId="2" stopIfTrue="1">
      <formula>$F64="Z"</formula>
    </cfRule>
    <cfRule type="expression" priority="233" dxfId="1" stopIfTrue="1">
      <formula>$F64="T"</formula>
    </cfRule>
    <cfRule type="expression" priority="234" dxfId="0" stopIfTrue="1">
      <formula>$F64="Y"</formula>
    </cfRule>
  </conditionalFormatting>
  <conditionalFormatting sqref="B64:B68">
    <cfRule type="expression" priority="229" dxfId="2" stopIfTrue="1">
      <formula>$F64="Z"</formula>
    </cfRule>
    <cfRule type="expression" priority="230" dxfId="1" stopIfTrue="1">
      <formula>$F64="T"</formula>
    </cfRule>
    <cfRule type="expression" priority="231" dxfId="0" stopIfTrue="1">
      <formula>$F64="Y"</formula>
    </cfRule>
  </conditionalFormatting>
  <conditionalFormatting sqref="B63">
    <cfRule type="expression" priority="226" dxfId="2" stopIfTrue="1">
      <formula>$F63="Z"</formula>
    </cfRule>
    <cfRule type="expression" priority="227" dxfId="1" stopIfTrue="1">
      <formula>$F63="T"</formula>
    </cfRule>
    <cfRule type="expression" priority="228" dxfId="0" stopIfTrue="1">
      <formula>$F63="Y"</formula>
    </cfRule>
  </conditionalFormatting>
  <conditionalFormatting sqref="B63">
    <cfRule type="expression" priority="223" dxfId="2" stopIfTrue="1">
      <formula>$F63="Z"</formula>
    </cfRule>
    <cfRule type="expression" priority="224" dxfId="1" stopIfTrue="1">
      <formula>$F63="T"</formula>
    </cfRule>
    <cfRule type="expression" priority="225" dxfId="0" stopIfTrue="1">
      <formula>$F63="Y"</formula>
    </cfRule>
  </conditionalFormatting>
  <conditionalFormatting sqref="B61">
    <cfRule type="expression" priority="220" dxfId="2" stopIfTrue="1">
      <formula>$L61="Z"</formula>
    </cfRule>
    <cfRule type="expression" priority="221" dxfId="1" stopIfTrue="1">
      <formula>$L61="T"</formula>
    </cfRule>
    <cfRule type="expression" priority="222" dxfId="0" stopIfTrue="1">
      <formula>$L61="Y"</formula>
    </cfRule>
  </conditionalFormatting>
  <conditionalFormatting sqref="B61">
    <cfRule type="expression" priority="184" dxfId="2" stopIfTrue="1">
      <formula>$F61="Z"</formula>
    </cfRule>
    <cfRule type="expression" priority="185" dxfId="1" stopIfTrue="1">
      <formula>$F61="T"</formula>
    </cfRule>
    <cfRule type="expression" priority="186" dxfId="0" stopIfTrue="1">
      <formula>$F61="Y"</formula>
    </cfRule>
  </conditionalFormatting>
  <conditionalFormatting sqref="B61">
    <cfRule type="expression" priority="181" dxfId="2" stopIfTrue="1">
      <formula>$F61="Z"</formula>
    </cfRule>
    <cfRule type="expression" priority="182" dxfId="1" stopIfTrue="1">
      <formula>$F61="T"</formula>
    </cfRule>
    <cfRule type="expression" priority="183" dxfId="0" stopIfTrue="1">
      <formula>$F61="Y"</formula>
    </cfRule>
  </conditionalFormatting>
  <conditionalFormatting sqref="B61">
    <cfRule type="expression" priority="178" dxfId="2" stopIfTrue="1">
      <formula>$F61="Z"</formula>
    </cfRule>
    <cfRule type="expression" priority="179" dxfId="1" stopIfTrue="1">
      <formula>$F61="T"</formula>
    </cfRule>
    <cfRule type="expression" priority="180" dxfId="0" stopIfTrue="1">
      <formula>$F61="Y"</formula>
    </cfRule>
  </conditionalFormatting>
  <conditionalFormatting sqref="B61">
    <cfRule type="expression" priority="175" dxfId="2" stopIfTrue="1">
      <formula>$F61="Z"</formula>
    </cfRule>
    <cfRule type="expression" priority="176" dxfId="1" stopIfTrue="1">
      <formula>$F61="T"</formula>
    </cfRule>
    <cfRule type="expression" priority="177" dxfId="0" stopIfTrue="1">
      <formula>$F61="Y"</formula>
    </cfRule>
  </conditionalFormatting>
  <conditionalFormatting sqref="B61">
    <cfRule type="expression" priority="172" dxfId="2" stopIfTrue="1">
      <formula>$F61="Z"</formula>
    </cfRule>
    <cfRule type="expression" priority="173" dxfId="1" stopIfTrue="1">
      <formula>$F61="T"</formula>
    </cfRule>
    <cfRule type="expression" priority="174" dxfId="0" stopIfTrue="1">
      <formula>$F61="Y"</formula>
    </cfRule>
  </conditionalFormatting>
  <conditionalFormatting sqref="B61">
    <cfRule type="expression" priority="169" dxfId="2" stopIfTrue="1">
      <formula>$F61="Z"</formula>
    </cfRule>
    <cfRule type="expression" priority="170" dxfId="1" stopIfTrue="1">
      <formula>$F61="T"</formula>
    </cfRule>
    <cfRule type="expression" priority="171" dxfId="0" stopIfTrue="1">
      <formula>$F61="Y"</formula>
    </cfRule>
  </conditionalFormatting>
  <conditionalFormatting sqref="B61">
    <cfRule type="expression" priority="166" dxfId="2" stopIfTrue="1">
      <formula>$F61="Z"</formula>
    </cfRule>
    <cfRule type="expression" priority="167" dxfId="1" stopIfTrue="1">
      <formula>$F61="T"</formula>
    </cfRule>
    <cfRule type="expression" priority="168" dxfId="0" stopIfTrue="1">
      <formula>$F61="Y"</formula>
    </cfRule>
  </conditionalFormatting>
  <conditionalFormatting sqref="B61">
    <cfRule type="expression" priority="163" dxfId="2" stopIfTrue="1">
      <formula>$F61="Z"</formula>
    </cfRule>
    <cfRule type="expression" priority="164" dxfId="1" stopIfTrue="1">
      <formula>$F61="T"</formula>
    </cfRule>
    <cfRule type="expression" priority="165" dxfId="0" stopIfTrue="1">
      <formula>$F61="Y"</formula>
    </cfRule>
  </conditionalFormatting>
  <conditionalFormatting sqref="B62">
    <cfRule type="expression" priority="160" dxfId="2" stopIfTrue="1">
      <formula>#REF!="Z"</formula>
    </cfRule>
    <cfRule type="expression" priority="161" dxfId="1" stopIfTrue="1">
      <formula>#REF!="T"</formula>
    </cfRule>
    <cfRule type="expression" priority="162" dxfId="0" stopIfTrue="1">
      <formula>#REF!="Y"</formula>
    </cfRule>
  </conditionalFormatting>
  <conditionalFormatting sqref="B62">
    <cfRule type="expression" priority="157" dxfId="2" stopIfTrue="1">
      <formula>$F62="Z"</formula>
    </cfRule>
    <cfRule type="expression" priority="158" dxfId="1" stopIfTrue="1">
      <formula>$F62="T"</formula>
    </cfRule>
    <cfRule type="expression" priority="159" dxfId="0" stopIfTrue="1">
      <formula>$F62="Y"</formula>
    </cfRule>
  </conditionalFormatting>
  <conditionalFormatting sqref="B62">
    <cfRule type="expression" priority="154" dxfId="2" stopIfTrue="1">
      <formula>$F62="Z"</formula>
    </cfRule>
    <cfRule type="expression" priority="155" dxfId="1" stopIfTrue="1">
      <formula>$F62="T"</formula>
    </cfRule>
    <cfRule type="expression" priority="156" dxfId="0" stopIfTrue="1">
      <formula>$F62="Y"</formula>
    </cfRule>
  </conditionalFormatting>
  <conditionalFormatting sqref="B62">
    <cfRule type="expression" priority="151" dxfId="2" stopIfTrue="1">
      <formula>$F62="Z"</formula>
    </cfRule>
    <cfRule type="expression" priority="152" dxfId="1" stopIfTrue="1">
      <formula>$F62="T"</formula>
    </cfRule>
    <cfRule type="expression" priority="153" dxfId="0" stopIfTrue="1">
      <formula>$F62="Y"</formula>
    </cfRule>
  </conditionalFormatting>
  <conditionalFormatting sqref="B62">
    <cfRule type="expression" priority="148" dxfId="2" stopIfTrue="1">
      <formula>$F62="Z"</formula>
    </cfRule>
    <cfRule type="expression" priority="149" dxfId="1" stopIfTrue="1">
      <formula>$F62="T"</formula>
    </cfRule>
    <cfRule type="expression" priority="150" dxfId="0" stopIfTrue="1">
      <formula>$F62="Y"</formula>
    </cfRule>
  </conditionalFormatting>
  <conditionalFormatting sqref="B62">
    <cfRule type="expression" priority="145" dxfId="2" stopIfTrue="1">
      <formula>$F62="Z"</formula>
    </cfRule>
    <cfRule type="expression" priority="146" dxfId="1" stopIfTrue="1">
      <formula>$F62="T"</formula>
    </cfRule>
    <cfRule type="expression" priority="147" dxfId="0" stopIfTrue="1">
      <formula>$F62="Y"</formula>
    </cfRule>
  </conditionalFormatting>
  <conditionalFormatting sqref="B62">
    <cfRule type="expression" priority="142" dxfId="2" stopIfTrue="1">
      <formula>$F62="Z"</formula>
    </cfRule>
    <cfRule type="expression" priority="143" dxfId="1" stopIfTrue="1">
      <formula>$F62="T"</formula>
    </cfRule>
    <cfRule type="expression" priority="144" dxfId="0" stopIfTrue="1">
      <formula>$F62="Y"</formula>
    </cfRule>
  </conditionalFormatting>
  <conditionalFormatting sqref="B62">
    <cfRule type="expression" priority="139" dxfId="2" stopIfTrue="1">
      <formula>$F62="Z"</formula>
    </cfRule>
    <cfRule type="expression" priority="140" dxfId="1" stopIfTrue="1">
      <formula>$F62="T"</formula>
    </cfRule>
    <cfRule type="expression" priority="141" dxfId="0" stopIfTrue="1">
      <formula>$F62="Y"</formula>
    </cfRule>
  </conditionalFormatting>
  <conditionalFormatting sqref="B62">
    <cfRule type="expression" priority="136" dxfId="2" stopIfTrue="1">
      <formula>$F62="Z"</formula>
    </cfRule>
    <cfRule type="expression" priority="137" dxfId="1" stopIfTrue="1">
      <formula>$F62="T"</formula>
    </cfRule>
    <cfRule type="expression" priority="138" dxfId="0" stopIfTrue="1">
      <formula>$F62="Y"</formula>
    </cfRule>
  </conditionalFormatting>
  <conditionalFormatting sqref="B62">
    <cfRule type="expression" priority="133" dxfId="2" stopIfTrue="1">
      <formula>$F62="Z"</formula>
    </cfRule>
    <cfRule type="expression" priority="134" dxfId="1" stopIfTrue="1">
      <formula>$F62="T"</formula>
    </cfRule>
    <cfRule type="expression" priority="135" dxfId="0" stopIfTrue="1">
      <formula>$F62="Y"</formula>
    </cfRule>
  </conditionalFormatting>
  <conditionalFormatting sqref="B62">
    <cfRule type="expression" priority="130" dxfId="2" stopIfTrue="1">
      <formula>$L62="Z"</formula>
    </cfRule>
    <cfRule type="expression" priority="131" dxfId="1" stopIfTrue="1">
      <formula>$L62="T"</formula>
    </cfRule>
    <cfRule type="expression" priority="132" dxfId="0" stopIfTrue="1">
      <formula>$L62="Y"</formula>
    </cfRule>
  </conditionalFormatting>
  <conditionalFormatting sqref="B62">
    <cfRule type="expression" priority="127" dxfId="2" stopIfTrue="1">
      <formula>$F62="Z"</formula>
    </cfRule>
    <cfRule type="expression" priority="128" dxfId="1" stopIfTrue="1">
      <formula>$F62="T"</formula>
    </cfRule>
    <cfRule type="expression" priority="129" dxfId="0" stopIfTrue="1">
      <formula>$F62="Y"</formula>
    </cfRule>
  </conditionalFormatting>
  <conditionalFormatting sqref="B62">
    <cfRule type="expression" priority="124" dxfId="2" stopIfTrue="1">
      <formula>$F62="Z"</formula>
    </cfRule>
    <cfRule type="expression" priority="125" dxfId="1" stopIfTrue="1">
      <formula>$F62="T"</formula>
    </cfRule>
    <cfRule type="expression" priority="126" dxfId="0" stopIfTrue="1">
      <formula>$F62="Y"</formula>
    </cfRule>
  </conditionalFormatting>
  <conditionalFormatting sqref="B62">
    <cfRule type="expression" priority="121" dxfId="2" stopIfTrue="1">
      <formula>$F62="Z"</formula>
    </cfRule>
    <cfRule type="expression" priority="122" dxfId="1" stopIfTrue="1">
      <formula>$F62="T"</formula>
    </cfRule>
    <cfRule type="expression" priority="123" dxfId="0" stopIfTrue="1">
      <formula>$F62="Y"</formula>
    </cfRule>
  </conditionalFormatting>
  <conditionalFormatting sqref="B62">
    <cfRule type="expression" priority="118" dxfId="2" stopIfTrue="1">
      <formula>$F62="Z"</formula>
    </cfRule>
    <cfRule type="expression" priority="119" dxfId="1" stopIfTrue="1">
      <formula>$F62="T"</formula>
    </cfRule>
    <cfRule type="expression" priority="120" dxfId="0" stopIfTrue="1">
      <formula>$F62="Y"</formula>
    </cfRule>
  </conditionalFormatting>
  <conditionalFormatting sqref="B62">
    <cfRule type="expression" priority="115" dxfId="2" stopIfTrue="1">
      <formula>$F62="Z"</formula>
    </cfRule>
    <cfRule type="expression" priority="116" dxfId="1" stopIfTrue="1">
      <formula>$F62="T"</formula>
    </cfRule>
    <cfRule type="expression" priority="117" dxfId="0" stopIfTrue="1">
      <formula>$F62="Y"</formula>
    </cfRule>
  </conditionalFormatting>
  <conditionalFormatting sqref="B62">
    <cfRule type="expression" priority="112" dxfId="2" stopIfTrue="1">
      <formula>$F62="Z"</formula>
    </cfRule>
    <cfRule type="expression" priority="113" dxfId="1" stopIfTrue="1">
      <formula>$F62="T"</formula>
    </cfRule>
    <cfRule type="expression" priority="114" dxfId="0" stopIfTrue="1">
      <formula>$F62="Y"</formula>
    </cfRule>
  </conditionalFormatting>
  <conditionalFormatting sqref="B62">
    <cfRule type="expression" priority="109" dxfId="2" stopIfTrue="1">
      <formula>$F62="Z"</formula>
    </cfRule>
    <cfRule type="expression" priority="110" dxfId="1" stopIfTrue="1">
      <formula>$F62="T"</formula>
    </cfRule>
    <cfRule type="expression" priority="111" dxfId="0" stopIfTrue="1">
      <formula>$F62="Y"</formula>
    </cfRule>
  </conditionalFormatting>
  <conditionalFormatting sqref="B62">
    <cfRule type="expression" priority="106" dxfId="2" stopIfTrue="1">
      <formula>$F62="Z"</formula>
    </cfRule>
    <cfRule type="expression" priority="107" dxfId="1" stopIfTrue="1">
      <formula>$F62="T"</formula>
    </cfRule>
    <cfRule type="expression" priority="108" dxfId="0" stopIfTrue="1">
      <formula>$F62="Y"</formula>
    </cfRule>
  </conditionalFormatting>
  <conditionalFormatting sqref="B65">
    <cfRule type="expression" priority="103" dxfId="2" stopIfTrue="1">
      <formula>$F65="Z"</formula>
    </cfRule>
    <cfRule type="expression" priority="104" dxfId="1" stopIfTrue="1">
      <formula>$F65="T"</formula>
    </cfRule>
    <cfRule type="expression" priority="105" dxfId="0" stopIfTrue="1">
      <formula>$F65="Y"</formula>
    </cfRule>
  </conditionalFormatting>
  <conditionalFormatting sqref="B65">
    <cfRule type="expression" priority="100" dxfId="2" stopIfTrue="1">
      <formula>$F65="Z"</formula>
    </cfRule>
    <cfRule type="expression" priority="101" dxfId="1" stopIfTrue="1">
      <formula>$F65="T"</formula>
    </cfRule>
    <cfRule type="expression" priority="102" dxfId="0" stopIfTrue="1">
      <formula>$F65="Y"</formula>
    </cfRule>
  </conditionalFormatting>
  <conditionalFormatting sqref="B65">
    <cfRule type="expression" priority="97" dxfId="2" stopIfTrue="1">
      <formula>$F65="Z"</formula>
    </cfRule>
    <cfRule type="expression" priority="98" dxfId="1" stopIfTrue="1">
      <formula>$F65="T"</formula>
    </cfRule>
    <cfRule type="expression" priority="99" dxfId="0" stopIfTrue="1">
      <formula>$F65="Y"</formula>
    </cfRule>
  </conditionalFormatting>
  <conditionalFormatting sqref="B65">
    <cfRule type="expression" priority="94" dxfId="2" stopIfTrue="1">
      <formula>$F65="Z"</formula>
    </cfRule>
    <cfRule type="expression" priority="95" dxfId="1" stopIfTrue="1">
      <formula>$F65="T"</formula>
    </cfRule>
    <cfRule type="expression" priority="96" dxfId="0" stopIfTrue="1">
      <formula>$F65="Y"</formula>
    </cfRule>
  </conditionalFormatting>
  <conditionalFormatting sqref="B65">
    <cfRule type="expression" priority="91" dxfId="2" stopIfTrue="1">
      <formula>$F65="Z"</formula>
    </cfRule>
    <cfRule type="expression" priority="92" dxfId="1" stopIfTrue="1">
      <formula>$F65="T"</formula>
    </cfRule>
    <cfRule type="expression" priority="93" dxfId="0" stopIfTrue="1">
      <formula>$F65="Y"</formula>
    </cfRule>
  </conditionalFormatting>
  <conditionalFormatting sqref="B65">
    <cfRule type="expression" priority="88" dxfId="2" stopIfTrue="1">
      <formula>$F65="Z"</formula>
    </cfRule>
    <cfRule type="expression" priority="89" dxfId="1" stopIfTrue="1">
      <formula>$F65="T"</formula>
    </cfRule>
    <cfRule type="expression" priority="90" dxfId="0" stopIfTrue="1">
      <formula>$F65="Y"</formula>
    </cfRule>
  </conditionalFormatting>
  <conditionalFormatting sqref="B65">
    <cfRule type="expression" priority="85" dxfId="2" stopIfTrue="1">
      <formula>$F65="Z"</formula>
    </cfRule>
    <cfRule type="expression" priority="86" dxfId="1" stopIfTrue="1">
      <formula>$F65="T"</formula>
    </cfRule>
    <cfRule type="expression" priority="87" dxfId="0" stopIfTrue="1">
      <formula>$F65="Y"</formula>
    </cfRule>
  </conditionalFormatting>
  <conditionalFormatting sqref="B65">
    <cfRule type="expression" priority="82" dxfId="2" stopIfTrue="1">
      <formula>$F65="Z"</formula>
    </cfRule>
    <cfRule type="expression" priority="83" dxfId="1" stopIfTrue="1">
      <formula>$F65="T"</formula>
    </cfRule>
    <cfRule type="expression" priority="84" dxfId="0" stopIfTrue="1">
      <formula>$F65="Y"</formula>
    </cfRule>
  </conditionalFormatting>
  <conditionalFormatting sqref="B65">
    <cfRule type="expression" priority="79" dxfId="2" stopIfTrue="1">
      <formula>$F65="Z"</formula>
    </cfRule>
    <cfRule type="expression" priority="80" dxfId="1" stopIfTrue="1">
      <formula>$F65="T"</formula>
    </cfRule>
    <cfRule type="expression" priority="81" dxfId="0" stopIfTrue="1">
      <formula>$F65="Y"</formula>
    </cfRule>
  </conditionalFormatting>
  <conditionalFormatting sqref="B65">
    <cfRule type="expression" priority="76" dxfId="2" stopIfTrue="1">
      <formula>$F65="Z"</formula>
    </cfRule>
    <cfRule type="expression" priority="77" dxfId="1" stopIfTrue="1">
      <formula>$F65="T"</formula>
    </cfRule>
    <cfRule type="expression" priority="78" dxfId="0" stopIfTrue="1">
      <formula>$F65="Y"</formula>
    </cfRule>
  </conditionalFormatting>
  <conditionalFormatting sqref="B65">
    <cfRule type="expression" priority="73" dxfId="2" stopIfTrue="1">
      <formula>$F65="Z"</formula>
    </cfRule>
    <cfRule type="expression" priority="74" dxfId="1" stopIfTrue="1">
      <formula>$F65="T"</formula>
    </cfRule>
    <cfRule type="expression" priority="75" dxfId="0" stopIfTrue="1">
      <formula>$F65="Y"</formula>
    </cfRule>
  </conditionalFormatting>
  <conditionalFormatting sqref="B65">
    <cfRule type="expression" priority="70" dxfId="2" stopIfTrue="1">
      <formula>$F65="Z"</formula>
    </cfRule>
    <cfRule type="expression" priority="71" dxfId="1" stopIfTrue="1">
      <formula>$F65="T"</formula>
    </cfRule>
    <cfRule type="expression" priority="72" dxfId="0" stopIfTrue="1">
      <formula>$F65="Y"</formula>
    </cfRule>
  </conditionalFormatting>
  <conditionalFormatting sqref="B65">
    <cfRule type="expression" priority="67" dxfId="2" stopIfTrue="1">
      <formula>$F65="Z"</formula>
    </cfRule>
    <cfRule type="expression" priority="68" dxfId="1" stopIfTrue="1">
      <formula>$F65="T"</formula>
    </cfRule>
    <cfRule type="expression" priority="69" dxfId="0" stopIfTrue="1">
      <formula>$F65="Y"</formula>
    </cfRule>
  </conditionalFormatting>
  <conditionalFormatting sqref="B65">
    <cfRule type="expression" priority="64" dxfId="2" stopIfTrue="1">
      <formula>$F65="Z"</formula>
    </cfRule>
    <cfRule type="expression" priority="65" dxfId="1" stopIfTrue="1">
      <formula>$F65="T"</formula>
    </cfRule>
    <cfRule type="expression" priority="66" dxfId="0" stopIfTrue="1">
      <formula>$F65="Y"</formula>
    </cfRule>
  </conditionalFormatting>
  <conditionalFormatting sqref="B65">
    <cfRule type="expression" priority="61" dxfId="2" stopIfTrue="1">
      <formula>$F65="Z"</formula>
    </cfRule>
    <cfRule type="expression" priority="62" dxfId="1" stopIfTrue="1">
      <formula>$F65="T"</formula>
    </cfRule>
    <cfRule type="expression" priority="63" dxfId="0" stopIfTrue="1">
      <formula>$F65="Y"</formula>
    </cfRule>
  </conditionalFormatting>
  <conditionalFormatting sqref="B65">
    <cfRule type="expression" priority="58" dxfId="2" stopIfTrue="1">
      <formula>$F65="Z"</formula>
    </cfRule>
    <cfRule type="expression" priority="59" dxfId="1" stopIfTrue="1">
      <formula>$F65="T"</formula>
    </cfRule>
    <cfRule type="expression" priority="60" dxfId="0" stopIfTrue="1">
      <formula>$F65="Y"</formula>
    </cfRule>
  </conditionalFormatting>
  <conditionalFormatting sqref="B67">
    <cfRule type="expression" priority="55" dxfId="2" stopIfTrue="1">
      <formula>$F67="Z"</formula>
    </cfRule>
    <cfRule type="expression" priority="56" dxfId="1" stopIfTrue="1">
      <formula>$F67="T"</formula>
    </cfRule>
    <cfRule type="expression" priority="57" dxfId="0" stopIfTrue="1">
      <formula>$F67="Y"</formula>
    </cfRule>
  </conditionalFormatting>
  <conditionalFormatting sqref="B67">
    <cfRule type="expression" priority="52" dxfId="2" stopIfTrue="1">
      <formula>$F67="Z"</formula>
    </cfRule>
    <cfRule type="expression" priority="53" dxfId="1" stopIfTrue="1">
      <formula>$F67="T"</formula>
    </cfRule>
    <cfRule type="expression" priority="54" dxfId="0" stopIfTrue="1">
      <formula>$F67="Y"</formula>
    </cfRule>
  </conditionalFormatting>
  <conditionalFormatting sqref="B67">
    <cfRule type="expression" priority="49" dxfId="2" stopIfTrue="1">
      <formula>$F67="Z"</formula>
    </cfRule>
    <cfRule type="expression" priority="50" dxfId="1" stopIfTrue="1">
      <formula>$F67="T"</formula>
    </cfRule>
    <cfRule type="expression" priority="51" dxfId="0" stopIfTrue="1">
      <formula>$F67="Y"</formula>
    </cfRule>
  </conditionalFormatting>
  <conditionalFormatting sqref="B67">
    <cfRule type="expression" priority="46" dxfId="2" stopIfTrue="1">
      <formula>$F67="Z"</formula>
    </cfRule>
    <cfRule type="expression" priority="47" dxfId="1" stopIfTrue="1">
      <formula>$F67="T"</formula>
    </cfRule>
    <cfRule type="expression" priority="48" dxfId="0" stopIfTrue="1">
      <formula>$F67="Y"</formula>
    </cfRule>
  </conditionalFormatting>
  <conditionalFormatting sqref="B67">
    <cfRule type="expression" priority="43" dxfId="2" stopIfTrue="1">
      <formula>$F67="Z"</formula>
    </cfRule>
    <cfRule type="expression" priority="44" dxfId="1" stopIfTrue="1">
      <formula>$F67="T"</formula>
    </cfRule>
    <cfRule type="expression" priority="45" dxfId="0" stopIfTrue="1">
      <formula>$F67="Y"</formula>
    </cfRule>
  </conditionalFormatting>
  <conditionalFormatting sqref="B67">
    <cfRule type="expression" priority="40" dxfId="2" stopIfTrue="1">
      <formula>$F67="Z"</formula>
    </cfRule>
    <cfRule type="expression" priority="41" dxfId="1" stopIfTrue="1">
      <formula>$F67="T"</formula>
    </cfRule>
    <cfRule type="expression" priority="42" dxfId="0" stopIfTrue="1">
      <formula>$F67="Y"</formula>
    </cfRule>
  </conditionalFormatting>
  <conditionalFormatting sqref="B67">
    <cfRule type="expression" priority="37" dxfId="2" stopIfTrue="1">
      <formula>$F67="Z"</formula>
    </cfRule>
    <cfRule type="expression" priority="38" dxfId="1" stopIfTrue="1">
      <formula>$F67="T"</formula>
    </cfRule>
    <cfRule type="expression" priority="39" dxfId="0" stopIfTrue="1">
      <formula>$F67="Y"</formula>
    </cfRule>
  </conditionalFormatting>
  <conditionalFormatting sqref="B67">
    <cfRule type="expression" priority="34" dxfId="2" stopIfTrue="1">
      <formula>$F67="Z"</formula>
    </cfRule>
    <cfRule type="expression" priority="35" dxfId="1" stopIfTrue="1">
      <formula>$F67="T"</formula>
    </cfRule>
    <cfRule type="expression" priority="36" dxfId="0" stopIfTrue="1">
      <formula>$F67="Y"</formula>
    </cfRule>
  </conditionalFormatting>
  <conditionalFormatting sqref="B67">
    <cfRule type="expression" priority="31" dxfId="2" stopIfTrue="1">
      <formula>$F67="Z"</formula>
    </cfRule>
    <cfRule type="expression" priority="32" dxfId="1" stopIfTrue="1">
      <formula>$F67="T"</formula>
    </cfRule>
    <cfRule type="expression" priority="33" dxfId="0" stopIfTrue="1">
      <formula>$F67="Y"</formula>
    </cfRule>
  </conditionalFormatting>
  <conditionalFormatting sqref="B67">
    <cfRule type="expression" priority="28" dxfId="2" stopIfTrue="1">
      <formula>$F67="Z"</formula>
    </cfRule>
    <cfRule type="expression" priority="29" dxfId="1" stopIfTrue="1">
      <formula>$F67="T"</formula>
    </cfRule>
    <cfRule type="expression" priority="30" dxfId="0" stopIfTrue="1">
      <formula>$F67="Y"</formula>
    </cfRule>
  </conditionalFormatting>
  <conditionalFormatting sqref="B67">
    <cfRule type="expression" priority="25" dxfId="2" stopIfTrue="1">
      <formula>$F67="Z"</formula>
    </cfRule>
    <cfRule type="expression" priority="26" dxfId="1" stopIfTrue="1">
      <formula>$F67="T"</formula>
    </cfRule>
    <cfRule type="expression" priority="27" dxfId="0" stopIfTrue="1">
      <formula>$F67="Y"</formula>
    </cfRule>
  </conditionalFormatting>
  <conditionalFormatting sqref="B67">
    <cfRule type="expression" priority="22" dxfId="2" stopIfTrue="1">
      <formula>$F67="Z"</formula>
    </cfRule>
    <cfRule type="expression" priority="23" dxfId="1" stopIfTrue="1">
      <formula>$F67="T"</formula>
    </cfRule>
    <cfRule type="expression" priority="24" dxfId="0" stopIfTrue="1">
      <formula>$F67="Y"</formula>
    </cfRule>
  </conditionalFormatting>
  <conditionalFormatting sqref="B67">
    <cfRule type="expression" priority="19" dxfId="2" stopIfTrue="1">
      <formula>$F67="Z"</formula>
    </cfRule>
    <cfRule type="expression" priority="20" dxfId="1" stopIfTrue="1">
      <formula>$F67="T"</formula>
    </cfRule>
    <cfRule type="expression" priority="21" dxfId="0" stopIfTrue="1">
      <formula>$F67="Y"</formula>
    </cfRule>
  </conditionalFormatting>
  <conditionalFormatting sqref="B67">
    <cfRule type="expression" priority="16" dxfId="2" stopIfTrue="1">
      <formula>$F67="Z"</formula>
    </cfRule>
    <cfRule type="expression" priority="17" dxfId="1" stopIfTrue="1">
      <formula>$F67="T"</formula>
    </cfRule>
    <cfRule type="expression" priority="18" dxfId="0" stopIfTrue="1">
      <formula>$F67="Y"</formula>
    </cfRule>
  </conditionalFormatting>
  <conditionalFormatting sqref="B67">
    <cfRule type="expression" priority="13" dxfId="2" stopIfTrue="1">
      <formula>$F67="Z"</formula>
    </cfRule>
    <cfRule type="expression" priority="14" dxfId="1" stopIfTrue="1">
      <formula>$F67="T"</formula>
    </cfRule>
    <cfRule type="expression" priority="15" dxfId="0" stopIfTrue="1">
      <formula>$F67="Y"</formula>
    </cfRule>
  </conditionalFormatting>
  <conditionalFormatting sqref="B67">
    <cfRule type="expression" priority="10" dxfId="2" stopIfTrue="1">
      <formula>$F67="Z"</formula>
    </cfRule>
    <cfRule type="expression" priority="11" dxfId="1" stopIfTrue="1">
      <formula>$F67="T"</formula>
    </cfRule>
    <cfRule type="expression" priority="12" dxfId="0" stopIfTrue="1">
      <formula>$F67="Y"</formula>
    </cfRule>
  </conditionalFormatting>
  <conditionalFormatting sqref="B58">
    <cfRule type="expression" priority="7" dxfId="2" stopIfTrue="1">
      <formula>#REF!="Z"</formula>
    </cfRule>
    <cfRule type="expression" priority="8" dxfId="1" stopIfTrue="1">
      <formula>#REF!="T"</formula>
    </cfRule>
    <cfRule type="expression" priority="9" dxfId="0" stopIfTrue="1">
      <formula>#REF!="Y"</formula>
    </cfRule>
  </conditionalFormatting>
  <conditionalFormatting sqref="B58">
    <cfRule type="expression" priority="4" dxfId="2" stopIfTrue="1">
      <formula>$F58="Z"</formula>
    </cfRule>
    <cfRule type="expression" priority="5" dxfId="1" stopIfTrue="1">
      <formula>$F58="T"</formula>
    </cfRule>
    <cfRule type="expression" priority="6" dxfId="0" stopIfTrue="1">
      <formula>$F58="Y"</formula>
    </cfRule>
  </conditionalFormatting>
  <conditionalFormatting sqref="B129:B131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2022-12-22T08:15:37Z</dcterms:modified>
  <cp:category/>
  <cp:version/>
  <cp:contentType/>
  <cp:contentStatus/>
</cp:coreProperties>
</file>