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0"/>
  </bookViews>
  <sheets>
    <sheet name="RO 8.3.2023" sheetId="3" r:id="rId1"/>
  </sheets>
  <definedNames/>
  <calcPr calcId="162913"/>
</workbook>
</file>

<file path=xl/sharedStrings.xml><?xml version="1.0" encoding="utf-8"?>
<sst xmlns="http://schemas.openxmlformats.org/spreadsheetml/2006/main" count="200" uniqueCount="118">
  <si>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</si>
  <si>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</si>
  <si>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</si>
  <si>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</si>
  <si>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</si>
  <si>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</si>
  <si>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</si>
  <si>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</si>
  <si>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</si>
  <si>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</si>
  <si>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</si>
  <si>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</si>
  <si>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</si>
  <si>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</si>
  <si>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</si>
  <si>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</si>
  <si>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</si>
  <si>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</si>
  <si>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</si>
  <si>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</si>
  <si>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</si>
  <si>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</si>
  <si>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</si>
  <si>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</si>
  <si>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</si>
  <si>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</si>
  <si>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</si>
  <si>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</si>
  <si>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</si>
  <si>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</si>
  <si>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</si>
  <si>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</si>
  <si>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</si>
  <si>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</si>
  <si>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</si>
  <si>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č. 1</t>
  </si>
  <si>
    <t>4.</t>
  </si>
  <si>
    <t>Schv. rozpočet</t>
  </si>
  <si>
    <t>NZ</t>
  </si>
  <si>
    <t>8267</t>
  </si>
  <si>
    <t xml:space="preserve">Rozpočtové opatření č. 1/2023 - změna schváleného rozpočtu roku 2023 - březen  (údaje v tis. Kč) </t>
  </si>
  <si>
    <t>P= příjmy   V= výdaje   NZ= nově zařazeno do R2023</t>
  </si>
  <si>
    <t>Rekapitulace celkového rozpočtu města na rok 2023 včetně RO</t>
  </si>
  <si>
    <t>Otrokovice 8.3.2023</t>
  </si>
  <si>
    <t>Sbírka Otrokovice pomáhají potřebným - rozdělení dle us. č. ZMO/2/4/23 - P</t>
  </si>
  <si>
    <t>Fin. dar Naději, pob. Otrokovice, IČ 00570931, výtěžek ze sb. - V</t>
  </si>
  <si>
    <t>Fin. dar MORAVIAMAN TEAM z.s., IČ 26619261, výtěžek ze sb. - V</t>
  </si>
  <si>
    <t>Fin. dar Charita Otrokovice, IČ 46276262, výtěžek ze sb. - V</t>
  </si>
  <si>
    <t>Fin. dar OS ČČK Zlín, IČ 00426326, výtěžek ze sb. - V</t>
  </si>
  <si>
    <t>0784</t>
  </si>
  <si>
    <t>0505</t>
  </si>
  <si>
    <t>Fin. dar Naději, otrokovické o.p.s. IČ 29378800, výtěžek ze sb. - V</t>
  </si>
  <si>
    <t>0501</t>
  </si>
  <si>
    <t>0447</t>
  </si>
  <si>
    <t>0448</t>
  </si>
  <si>
    <t>0543</t>
  </si>
  <si>
    <t>0521</t>
  </si>
  <si>
    <t>0494</t>
  </si>
  <si>
    <t xml:space="preserve">Fin. vypořádání dotace poskytnuté Mateřské škole Otrokovice, P </t>
  </si>
  <si>
    <t>Transfer vratky dotace poskytnuté Mateřské škole Otrokovice, V</t>
  </si>
  <si>
    <t>0351</t>
  </si>
  <si>
    <t>0001</t>
  </si>
  <si>
    <t>0748</t>
  </si>
  <si>
    <t>0794</t>
  </si>
  <si>
    <t>98008</t>
  </si>
  <si>
    <t>2337</t>
  </si>
  <si>
    <t>VPS Příjem nein. dotace na uspořádání voleb prezidenta ČR - P</t>
  </si>
  <si>
    <t>Volba Prezidenta ČR - dohody, V</t>
  </si>
  <si>
    <t>Volba Prezidenta ČR - povinné pojistné při refundacích, V</t>
  </si>
  <si>
    <t>Volba Prezidenta ČR - refundace, V</t>
  </si>
  <si>
    <t>Volba Prezidenta ČR - platy zaměstnanců, V</t>
  </si>
  <si>
    <t>Volba Prezidenta ČR - sociální pojištění, V</t>
  </si>
  <si>
    <t>Volba Prezidenta ČR - zdravotní pojištění, V</t>
  </si>
  <si>
    <t>Volba Prezidenta ČR  - materiál j.n., V</t>
  </si>
  <si>
    <t>Volba Prezidenta ČR - služby pošt, V</t>
  </si>
  <si>
    <t>Volba Prezidenta ČR - nájemné, V</t>
  </si>
  <si>
    <t>Volba Prezidenta ČR - nákup služeb, V</t>
  </si>
  <si>
    <t>1244</t>
  </si>
  <si>
    <t>0787</t>
  </si>
  <si>
    <t>0759</t>
  </si>
  <si>
    <t>0565</t>
  </si>
  <si>
    <t>0337</t>
  </si>
  <si>
    <t>0732</t>
  </si>
  <si>
    <t>8113</t>
  </si>
  <si>
    <t>Návratná finanční výpomoc pro SENIOR (SÚ 231, AÚ 115) - P</t>
  </si>
  <si>
    <t>Návratná finanční výpomoc pro SENIOR (SÚ 231, AÚ 210) - V</t>
  </si>
  <si>
    <t>0483</t>
  </si>
  <si>
    <t>0480</t>
  </si>
  <si>
    <t>0470</t>
  </si>
  <si>
    <t>0450</t>
  </si>
  <si>
    <t>0452</t>
  </si>
  <si>
    <t>0481</t>
  </si>
  <si>
    <t>0482</t>
  </si>
  <si>
    <t>SOC Fin. dar pro Zdravotní klaun o.p.s., Praha, IČ 26547953, dle us. č. RMO/29/3/23</t>
  </si>
  <si>
    <t>SOC Fin. dar pro Svaz těl. postižených v ČR, z.s., IČ 62181017, Zlín, dle us. č. RMO/29/3/23</t>
  </si>
  <si>
    <t>SOC Fin. dary z prostředků na humanitu, dle us. č. RMO/29/3/23</t>
  </si>
  <si>
    <t>0516</t>
  </si>
  <si>
    <t>0369</t>
  </si>
  <si>
    <t>OŠK Fin. dar pro KESBUK, z.s., IČ 03531406, běh tříkrálový</t>
  </si>
  <si>
    <t>OŠK Fin. dar pro SK Baťov 1930, z.s., IČ 2769285, turnaj žáků</t>
  </si>
  <si>
    <t>OŠK Fin. dar pro Klub vojenských výsadkových veteránů, z.s., IČ 27025519</t>
  </si>
  <si>
    <t>OŠK Fin. dar pro FK Panters, z.s., IČ 70289361, zápas v TV</t>
  </si>
  <si>
    <t>OŠK Záštita starostky - poskytnutí fin. darů neziskovým org.</t>
  </si>
  <si>
    <t>OŠK Fin. dar pro ZŠ Komenského, př. or., IČ 61716413, výstava prací na OB</t>
  </si>
  <si>
    <t>SOC The Well - ostatní osob. výdaje</t>
  </si>
  <si>
    <t>SOC The Well - služby zpracování dat (provoz domény)</t>
  </si>
  <si>
    <t>2187</t>
  </si>
  <si>
    <t>KRŘ Ochrana obyvatelstva, nákup služeb, přesun na inv. dotaci pro HZS ZK</t>
  </si>
  <si>
    <t>KRŘ Inv. dotace Hasičskému záchrannému sboru ZK, IČ 70887306</t>
  </si>
  <si>
    <t>OŠK Peněžité dary pro ocenění v oblasti sportu za rok 2022</t>
  </si>
  <si>
    <t>OŠK Věcný dar pro ocenění za celož. přínos v oblasti sportu za rok 2022</t>
  </si>
  <si>
    <t>Fin. dar Středisko rané péče EDUCO Zlín z. s., IČ 26986728, výtěžek ze sb. - V</t>
  </si>
  <si>
    <t>SOC The Well - nákup služeb (tvorba loga)</t>
  </si>
  <si>
    <t>SOC The Well - podlimitní program. vybavení (tvorba web. stránek)</t>
  </si>
  <si>
    <t>OŠK Fin. dar pro SK Baťov 1930, z.s. IČ 2769285, turnaj přípravek</t>
  </si>
  <si>
    <t>Příloha k us. RMO/27/4/23</t>
  </si>
  <si>
    <r>
      <t xml:space="preserve">SOC Nein. dotace pro Diagnostický ústav a ZŠ Brno, pob. Zlín, dle us. </t>
    </r>
    <r>
      <rPr>
        <sz val="10"/>
        <rFont val="Arial CE"/>
        <family val="2"/>
      </rPr>
      <t>RMO/23/4/23</t>
    </r>
  </si>
  <si>
    <r>
      <t xml:space="preserve">SOC Nein. dotace Diagnos. ústavu a ZŠ Brno, IČ 00567256, pob. Zlín, </t>
    </r>
    <r>
      <rPr>
        <sz val="10"/>
        <rFont val="Arial CE"/>
        <family val="2"/>
      </rPr>
      <t>dle us. RMO/23/4/23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</si>
</sst>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1" fillId="0" borderId="9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0" borderId="0" xfId="0" applyFont="1"/>
    <xf numFmtId="0" fontId="3" fillId="0" borderId="14" xfId="0" applyFont="1" applyBorder="1" applyAlignment="1">
      <alignment horizontal="left"/>
    </xf>
    <xf numFmtId="4" fontId="3" fillId="0" borderId="7" xfId="0" applyNumberFormat="1" applyFont="1" applyBorder="1"/>
    <xf numFmtId="4" fontId="1" fillId="0" borderId="7" xfId="0" applyNumberFormat="1" applyFont="1" applyBorder="1"/>
    <xf numFmtId="14" fontId="1" fillId="0" borderId="13" xfId="0" applyNumberFormat="1" applyFont="1" applyBorder="1"/>
    <xf numFmtId="14" fontId="1" fillId="0" borderId="0" xfId="0" applyNumberFormat="1" applyFont="1" applyAlignment="1">
      <alignment horizontal="right"/>
    </xf>
    <xf numFmtId="0" fontId="1" fillId="5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horizontal="right" vertical="center"/>
    </xf>
    <xf numFmtId="4" fontId="1" fillId="5" borderId="5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0" fillId="0" borderId="0" xfId="0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0" fillId="0" borderId="0" xfId="0" applyBorder="1"/>
    <xf numFmtId="4" fontId="3" fillId="0" borderId="0" xfId="0" applyNumberFormat="1" applyFont="1" applyFill="1" applyBorder="1" applyAlignment="1">
      <alignment horizontal="right"/>
    </xf>
    <xf numFmtId="0" fontId="0" fillId="0" borderId="7" xfId="0" applyBorder="1"/>
    <xf numFmtId="4" fontId="3" fillId="5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0" applyFont="1"/>
    <xf numFmtId="0" fontId="1" fillId="5" borderId="5" xfId="0" applyFont="1" applyFill="1" applyBorder="1" applyAlignment="1">
      <alignment horizontal="left" vertical="center"/>
    </xf>
    <xf numFmtId="49" fontId="7" fillId="0" borderId="5" xfId="0" applyNumberFormat="1" applyFont="1" applyFill="1" applyBorder="1"/>
    <xf numFmtId="49" fontId="1" fillId="5" borderId="5" xfId="0" applyNumberFormat="1" applyFont="1" applyFill="1" applyBorder="1" applyAlignment="1">
      <alignment horizontal="left"/>
    </xf>
    <xf numFmtId="49" fontId="1" fillId="5" borderId="5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49" fontId="7" fillId="5" borderId="5" xfId="0" applyNumberFormat="1" applyFont="1" applyFill="1" applyBorder="1"/>
    <xf numFmtId="4" fontId="1" fillId="3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1" fillId="5" borderId="13" xfId="0" applyFont="1" applyFill="1" applyBorder="1"/>
    <xf numFmtId="49" fontId="3" fillId="5" borderId="5" xfId="0" applyNumberFormat="1" applyFont="1" applyFill="1" applyBorder="1" applyAlignment="1">
      <alignment horizontal="center"/>
    </xf>
    <xf numFmtId="0" fontId="0" fillId="5" borderId="5" xfId="0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57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workbookViewId="0" topLeftCell="A1">
      <selection activeCell="Q20" sqref="Q20"/>
    </sheetView>
  </sheetViews>
  <sheetFormatPr defaultColWidth="9.140625" defaultRowHeight="15"/>
  <cols>
    <col min="1" max="1" width="4.00390625" style="0" customWidth="1"/>
    <col min="2" max="2" width="74.8515625" style="0" customWidth="1"/>
    <col min="3" max="3" width="4.140625" style="0" customWidth="1"/>
    <col min="4" max="4" width="9.28125" style="0" customWidth="1"/>
    <col min="5" max="7" width="7.28125" style="0" customWidth="1"/>
    <col min="8" max="8" width="10.28125" style="0" customWidth="1"/>
    <col min="9" max="9" width="9.00390625" style="0" customWidth="1"/>
    <col min="10" max="10" width="9.8515625" style="0" customWidth="1"/>
  </cols>
  <sheetData>
    <row r="1" spans="1:10" ht="12.95" customHeight="1">
      <c r="A1" s="1" t="s">
        <v>40</v>
      </c>
      <c r="B1" s="57"/>
      <c r="C1" s="2"/>
      <c r="D1" s="2"/>
      <c r="E1" s="3"/>
      <c r="F1" s="3"/>
      <c r="G1" s="3"/>
      <c r="H1" s="129" t="s">
        <v>115</v>
      </c>
      <c r="I1" s="129"/>
      <c r="J1" s="129"/>
    </row>
    <row r="2" spans="1:10" ht="12.95" customHeight="1">
      <c r="A2" s="4" t="s">
        <v>0</v>
      </c>
      <c r="B2" s="115" t="s">
        <v>1</v>
      </c>
      <c r="C2" s="4"/>
      <c r="D2" s="4" t="s">
        <v>2</v>
      </c>
      <c r="E2" s="115" t="s">
        <v>3</v>
      </c>
      <c r="F2" s="115" t="s">
        <v>4</v>
      </c>
      <c r="G2" s="115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16"/>
      <c r="C3" s="5"/>
      <c r="D3" s="5" t="s">
        <v>10</v>
      </c>
      <c r="E3" s="116"/>
      <c r="F3" s="116"/>
      <c r="G3" s="116"/>
      <c r="H3" s="5" t="s">
        <v>11</v>
      </c>
      <c r="I3" s="5" t="s">
        <v>35</v>
      </c>
      <c r="J3" s="5" t="s">
        <v>11</v>
      </c>
    </row>
    <row r="4" spans="1:10" ht="12.95" customHeight="1">
      <c r="A4" s="6" t="s">
        <v>12</v>
      </c>
      <c r="B4" s="7"/>
      <c r="C4" s="8"/>
      <c r="D4" s="8"/>
      <c r="E4" s="8"/>
      <c r="F4" s="8"/>
      <c r="G4" s="8"/>
      <c r="H4" s="8"/>
      <c r="I4" s="9"/>
      <c r="J4" s="10"/>
    </row>
    <row r="5" spans="1:10" ht="12.95" customHeight="1">
      <c r="A5" s="113" t="s">
        <v>13</v>
      </c>
      <c r="B5" s="63" t="s">
        <v>44</v>
      </c>
      <c r="C5" s="64" t="s">
        <v>38</v>
      </c>
      <c r="D5" s="65"/>
      <c r="E5" s="65">
        <v>6171</v>
      </c>
      <c r="F5" s="65">
        <v>2321</v>
      </c>
      <c r="G5" s="66" t="s">
        <v>39</v>
      </c>
      <c r="H5" s="67">
        <v>0</v>
      </c>
      <c r="I5" s="68">
        <v>489</v>
      </c>
      <c r="J5" s="69">
        <f>H5+I5</f>
        <v>489</v>
      </c>
    </row>
    <row r="6" spans="1:10" ht="12.95" customHeight="1">
      <c r="A6" s="114"/>
      <c r="B6" s="63" t="s">
        <v>51</v>
      </c>
      <c r="C6" s="64" t="s">
        <v>38</v>
      </c>
      <c r="D6" s="65"/>
      <c r="E6" s="65">
        <v>4225</v>
      </c>
      <c r="F6" s="65">
        <v>5221</v>
      </c>
      <c r="G6" s="66" t="s">
        <v>49</v>
      </c>
      <c r="H6" s="67">
        <v>0</v>
      </c>
      <c r="I6" s="68">
        <v>85</v>
      </c>
      <c r="J6" s="69">
        <f aca="true" t="shared" si="0" ref="J6:J24">H6+I6</f>
        <v>85</v>
      </c>
    </row>
    <row r="7" spans="1:10" ht="12.95" customHeight="1">
      <c r="A7" s="114"/>
      <c r="B7" s="77" t="s">
        <v>45</v>
      </c>
      <c r="C7" s="64" t="s">
        <v>38</v>
      </c>
      <c r="D7" s="65"/>
      <c r="E7" s="65">
        <v>4359</v>
      </c>
      <c r="F7" s="65">
        <v>5222</v>
      </c>
      <c r="G7" s="66" t="s">
        <v>50</v>
      </c>
      <c r="H7" s="67">
        <v>0</v>
      </c>
      <c r="I7" s="68">
        <v>85</v>
      </c>
      <c r="J7" s="69">
        <f t="shared" si="0"/>
        <v>85</v>
      </c>
    </row>
    <row r="8" spans="1:10" ht="12.95" customHeight="1">
      <c r="A8" s="114"/>
      <c r="B8" s="63" t="s">
        <v>46</v>
      </c>
      <c r="C8" s="64" t="s">
        <v>38</v>
      </c>
      <c r="D8" s="65"/>
      <c r="E8" s="65">
        <v>3543</v>
      </c>
      <c r="F8" s="65">
        <v>5222</v>
      </c>
      <c r="G8" s="66" t="s">
        <v>62</v>
      </c>
      <c r="H8" s="67">
        <v>0</v>
      </c>
      <c r="I8" s="68">
        <v>85</v>
      </c>
      <c r="J8" s="69">
        <f t="shared" si="0"/>
        <v>85</v>
      </c>
    </row>
    <row r="9" spans="1:10" ht="12.95" customHeight="1">
      <c r="A9" s="114"/>
      <c r="B9" s="77" t="s">
        <v>47</v>
      </c>
      <c r="C9" s="64" t="s">
        <v>38</v>
      </c>
      <c r="D9" s="66"/>
      <c r="E9" s="65">
        <v>4350</v>
      </c>
      <c r="F9" s="65">
        <v>5223</v>
      </c>
      <c r="G9" s="66" t="s">
        <v>52</v>
      </c>
      <c r="H9" s="67">
        <v>0</v>
      </c>
      <c r="I9" s="68">
        <v>85</v>
      </c>
      <c r="J9" s="69">
        <f t="shared" si="0"/>
        <v>85</v>
      </c>
    </row>
    <row r="10" spans="1:10" ht="12.95" customHeight="1">
      <c r="A10" s="114"/>
      <c r="B10" s="77" t="s">
        <v>111</v>
      </c>
      <c r="C10" s="64" t="s">
        <v>38</v>
      </c>
      <c r="D10" s="66"/>
      <c r="E10" s="65">
        <v>4371</v>
      </c>
      <c r="F10" s="65">
        <v>5222</v>
      </c>
      <c r="G10" s="66" t="s">
        <v>53</v>
      </c>
      <c r="H10" s="67">
        <v>0</v>
      </c>
      <c r="I10" s="68">
        <v>85</v>
      </c>
      <c r="J10" s="69">
        <f t="shared" si="0"/>
        <v>85</v>
      </c>
    </row>
    <row r="11" spans="1:10" ht="12.95" customHeight="1">
      <c r="A11" s="114"/>
      <c r="B11" s="63" t="s">
        <v>48</v>
      </c>
      <c r="C11" s="64" t="s">
        <v>38</v>
      </c>
      <c r="D11" s="66"/>
      <c r="E11" s="65">
        <v>4351</v>
      </c>
      <c r="F11" s="65">
        <v>5222</v>
      </c>
      <c r="G11" s="66" t="s">
        <v>54</v>
      </c>
      <c r="H11" s="67">
        <v>0</v>
      </c>
      <c r="I11" s="68">
        <v>64</v>
      </c>
      <c r="J11" s="69">
        <f t="shared" si="0"/>
        <v>64</v>
      </c>
    </row>
    <row r="12" spans="1:10" ht="12.95" customHeight="1">
      <c r="A12" s="113" t="s">
        <v>14</v>
      </c>
      <c r="B12" s="63" t="s">
        <v>58</v>
      </c>
      <c r="C12" s="64" t="s">
        <v>38</v>
      </c>
      <c r="D12" s="63"/>
      <c r="E12" s="65">
        <v>6402</v>
      </c>
      <c r="F12" s="65">
        <v>2221</v>
      </c>
      <c r="G12" s="66" t="s">
        <v>60</v>
      </c>
      <c r="H12" s="67">
        <v>0</v>
      </c>
      <c r="I12" s="68">
        <v>15.59</v>
      </c>
      <c r="J12" s="69">
        <f t="shared" si="0"/>
        <v>15.59</v>
      </c>
    </row>
    <row r="13" spans="1:10" ht="12.95" customHeight="1">
      <c r="A13" s="117"/>
      <c r="B13" s="63" t="s">
        <v>59</v>
      </c>
      <c r="C13" s="64" t="s">
        <v>38</v>
      </c>
      <c r="D13" s="66"/>
      <c r="E13" s="65">
        <v>6402</v>
      </c>
      <c r="F13" s="65">
        <v>5364</v>
      </c>
      <c r="G13" s="66" t="s">
        <v>61</v>
      </c>
      <c r="H13" s="67">
        <v>0</v>
      </c>
      <c r="I13" s="68">
        <v>15.59</v>
      </c>
      <c r="J13" s="69">
        <f t="shared" si="0"/>
        <v>15.59</v>
      </c>
    </row>
    <row r="14" spans="1:10" ht="12.95" customHeight="1">
      <c r="A14" s="113" t="s">
        <v>15</v>
      </c>
      <c r="B14" s="81" t="s">
        <v>66</v>
      </c>
      <c r="C14" s="83"/>
      <c r="D14" s="70" t="s">
        <v>64</v>
      </c>
      <c r="E14" s="84"/>
      <c r="F14" s="84">
        <v>4111</v>
      </c>
      <c r="G14" s="79" t="s">
        <v>65</v>
      </c>
      <c r="H14" s="13">
        <v>100</v>
      </c>
      <c r="I14" s="78">
        <v>416.8</v>
      </c>
      <c r="J14" s="85">
        <f t="shared" si="0"/>
        <v>516.8</v>
      </c>
    </row>
    <row r="15" spans="1:10" ht="12.95" customHeight="1">
      <c r="A15" s="114"/>
      <c r="B15" s="81" t="s">
        <v>70</v>
      </c>
      <c r="C15" s="83"/>
      <c r="D15" s="99">
        <v>98008</v>
      </c>
      <c r="E15" s="84">
        <v>6118</v>
      </c>
      <c r="F15" s="84">
        <v>5011</v>
      </c>
      <c r="G15" s="79" t="s">
        <v>65</v>
      </c>
      <c r="H15" s="85">
        <v>20</v>
      </c>
      <c r="I15" s="78">
        <v>45</v>
      </c>
      <c r="J15" s="85">
        <f t="shared" si="0"/>
        <v>65</v>
      </c>
    </row>
    <row r="16" spans="1:10" ht="12.95" customHeight="1">
      <c r="A16" s="114"/>
      <c r="B16" s="63" t="s">
        <v>69</v>
      </c>
      <c r="C16" s="64" t="s">
        <v>38</v>
      </c>
      <c r="D16" s="66" t="s">
        <v>64</v>
      </c>
      <c r="E16" s="65">
        <v>6118</v>
      </c>
      <c r="F16" s="65">
        <v>5019</v>
      </c>
      <c r="G16" s="66" t="s">
        <v>65</v>
      </c>
      <c r="H16" s="69">
        <v>0</v>
      </c>
      <c r="I16" s="68">
        <v>12</v>
      </c>
      <c r="J16" s="69">
        <f t="shared" si="0"/>
        <v>12</v>
      </c>
    </row>
    <row r="17" spans="1:10" s="82" customFormat="1" ht="12.95" customHeight="1">
      <c r="A17" s="114"/>
      <c r="B17" s="63" t="s">
        <v>68</v>
      </c>
      <c r="C17" s="64" t="s">
        <v>38</v>
      </c>
      <c r="D17" s="66" t="s">
        <v>64</v>
      </c>
      <c r="E17" s="65">
        <v>6118</v>
      </c>
      <c r="F17" s="65">
        <v>5039</v>
      </c>
      <c r="G17" s="66" t="s">
        <v>65</v>
      </c>
      <c r="H17" s="69">
        <v>0</v>
      </c>
      <c r="I17" s="68">
        <v>4</v>
      </c>
      <c r="J17" s="69">
        <f t="shared" si="0"/>
        <v>4</v>
      </c>
    </row>
    <row r="18" spans="1:10" s="82" customFormat="1" ht="12.95" customHeight="1">
      <c r="A18" s="114"/>
      <c r="B18" s="81" t="s">
        <v>67</v>
      </c>
      <c r="C18" s="75"/>
      <c r="D18" s="70" t="s">
        <v>64</v>
      </c>
      <c r="E18" s="99">
        <v>6118</v>
      </c>
      <c r="F18" s="99">
        <v>5021</v>
      </c>
      <c r="G18" s="70" t="s">
        <v>65</v>
      </c>
      <c r="H18" s="76">
        <v>70</v>
      </c>
      <c r="I18" s="78">
        <v>210</v>
      </c>
      <c r="J18" s="76">
        <f t="shared" si="0"/>
        <v>280</v>
      </c>
    </row>
    <row r="19" spans="1:10" s="82" customFormat="1" ht="12.95" customHeight="1">
      <c r="A19" s="114"/>
      <c r="B19" s="81" t="s">
        <v>71</v>
      </c>
      <c r="C19" s="75"/>
      <c r="D19" s="70" t="s">
        <v>64</v>
      </c>
      <c r="E19" s="99">
        <v>6118</v>
      </c>
      <c r="F19" s="99">
        <v>5031</v>
      </c>
      <c r="G19" s="70" t="s">
        <v>65</v>
      </c>
      <c r="H19" s="76">
        <v>6</v>
      </c>
      <c r="I19" s="78">
        <v>15</v>
      </c>
      <c r="J19" s="76">
        <f t="shared" si="0"/>
        <v>21</v>
      </c>
    </row>
    <row r="20" spans="1:10" s="82" customFormat="1" ht="12.95" customHeight="1">
      <c r="A20" s="114"/>
      <c r="B20" s="81" t="s">
        <v>72</v>
      </c>
      <c r="C20" s="75"/>
      <c r="D20" s="70" t="s">
        <v>64</v>
      </c>
      <c r="E20" s="99">
        <v>6118</v>
      </c>
      <c r="F20" s="99">
        <v>5032</v>
      </c>
      <c r="G20" s="70" t="s">
        <v>65</v>
      </c>
      <c r="H20" s="76">
        <v>4</v>
      </c>
      <c r="I20" s="78">
        <v>4</v>
      </c>
      <c r="J20" s="76">
        <f t="shared" si="0"/>
        <v>8</v>
      </c>
    </row>
    <row r="21" spans="1:10" s="82" customFormat="1" ht="12.95" customHeight="1">
      <c r="A21" s="114"/>
      <c r="B21" s="63" t="s">
        <v>73</v>
      </c>
      <c r="C21" s="64" t="s">
        <v>38</v>
      </c>
      <c r="D21" s="66" t="s">
        <v>64</v>
      </c>
      <c r="E21" s="65">
        <v>6118</v>
      </c>
      <c r="F21" s="65">
        <v>5139</v>
      </c>
      <c r="G21" s="66" t="s">
        <v>65</v>
      </c>
      <c r="H21" s="69">
        <v>0</v>
      </c>
      <c r="I21" s="68">
        <v>17</v>
      </c>
      <c r="J21" s="69">
        <f t="shared" si="0"/>
        <v>17</v>
      </c>
    </row>
    <row r="22" spans="1:10" s="82" customFormat="1" ht="12.95" customHeight="1">
      <c r="A22" s="114"/>
      <c r="B22" s="63" t="s">
        <v>74</v>
      </c>
      <c r="C22" s="64" t="s">
        <v>38</v>
      </c>
      <c r="D22" s="66" t="s">
        <v>64</v>
      </c>
      <c r="E22" s="65">
        <v>6118</v>
      </c>
      <c r="F22" s="65">
        <v>5161</v>
      </c>
      <c r="G22" s="66" t="s">
        <v>65</v>
      </c>
      <c r="H22" s="69">
        <v>0</v>
      </c>
      <c r="I22" s="68">
        <v>0.4</v>
      </c>
      <c r="J22" s="69">
        <f t="shared" si="0"/>
        <v>0.4</v>
      </c>
    </row>
    <row r="23" spans="1:10" s="82" customFormat="1" ht="12.95" customHeight="1">
      <c r="A23" s="114"/>
      <c r="B23" s="63" t="s">
        <v>75</v>
      </c>
      <c r="C23" s="64" t="s">
        <v>38</v>
      </c>
      <c r="D23" s="66" t="s">
        <v>64</v>
      </c>
      <c r="E23" s="65">
        <v>6118</v>
      </c>
      <c r="F23" s="65">
        <v>5164</v>
      </c>
      <c r="G23" s="66" t="s">
        <v>65</v>
      </c>
      <c r="H23" s="69">
        <v>0</v>
      </c>
      <c r="I23" s="68">
        <v>16.4</v>
      </c>
      <c r="J23" s="69">
        <f t="shared" si="0"/>
        <v>16.4</v>
      </c>
    </row>
    <row r="24" spans="1:10" s="82" customFormat="1" ht="12.95" customHeight="1">
      <c r="A24" s="117"/>
      <c r="B24" s="63" t="s">
        <v>76</v>
      </c>
      <c r="C24" s="64" t="s">
        <v>38</v>
      </c>
      <c r="D24" s="66" t="s">
        <v>64</v>
      </c>
      <c r="E24" s="65">
        <v>6118</v>
      </c>
      <c r="F24" s="65">
        <v>5169</v>
      </c>
      <c r="G24" s="66" t="s">
        <v>65</v>
      </c>
      <c r="H24" s="69">
        <v>0</v>
      </c>
      <c r="I24" s="68">
        <v>93</v>
      </c>
      <c r="J24" s="69">
        <f t="shared" si="0"/>
        <v>93</v>
      </c>
    </row>
    <row r="25" spans="1:10" ht="12.95" customHeight="1">
      <c r="A25" s="14"/>
      <c r="B25" s="15"/>
      <c r="C25" s="16"/>
      <c r="D25" s="16"/>
      <c r="E25" s="125" t="s">
        <v>16</v>
      </c>
      <c r="F25" s="125"/>
      <c r="G25" s="125"/>
      <c r="H25" s="12">
        <f>H5+H12+H14</f>
        <v>100</v>
      </c>
      <c r="I25" s="12">
        <f aca="true" t="shared" si="1" ref="I25:J25">I5+I12+I14</f>
        <v>921.39</v>
      </c>
      <c r="J25" s="12">
        <f t="shared" si="1"/>
        <v>1021.3899999999999</v>
      </c>
    </row>
    <row r="26" spans="1:12" ht="12.95" customHeight="1">
      <c r="A26" s="14"/>
      <c r="B26" s="17" t="s">
        <v>41</v>
      </c>
      <c r="C26" s="16"/>
      <c r="D26" s="16"/>
      <c r="E26" s="126" t="s">
        <v>17</v>
      </c>
      <c r="F26" s="126"/>
      <c r="G26" s="126"/>
      <c r="H26" s="12">
        <f>H6+H7+H8+H9+H10+H11+H13+H15+H16+H17+H18+H19+H20+H21+H22+H23+H24</f>
        <v>100</v>
      </c>
      <c r="I26" s="12">
        <f>I6+I7+I8+I9+I10+I11+I13+I15+I16+I17+I18+I19+I20+I21+I22+I23+I24</f>
        <v>921.3899999999999</v>
      </c>
      <c r="J26" s="12">
        <f>J6+J7+J8+J9+J10+J11+J13+J15+J16+J17+J18+J19+J20+J21+J22+J23+J24</f>
        <v>1021.3899999999999</v>
      </c>
      <c r="K26" s="96"/>
      <c r="L26" s="95"/>
    </row>
    <row r="27" spans="1:11" ht="12.95" customHeight="1">
      <c r="A27" s="14"/>
      <c r="B27" s="18"/>
      <c r="C27" s="16"/>
      <c r="D27" s="16"/>
      <c r="E27" s="127" t="s">
        <v>18</v>
      </c>
      <c r="F27" s="127"/>
      <c r="G27" s="127"/>
      <c r="H27" s="12">
        <v>0</v>
      </c>
      <c r="I27" s="12">
        <v>0</v>
      </c>
      <c r="J27" s="12">
        <v>0</v>
      </c>
      <c r="K27" s="97"/>
    </row>
    <row r="28" spans="1:10" ht="12.95" customHeight="1">
      <c r="A28" s="20"/>
      <c r="B28" s="21"/>
      <c r="C28" s="22"/>
      <c r="D28" s="22"/>
      <c r="E28" s="127" t="s">
        <v>19</v>
      </c>
      <c r="F28" s="127"/>
      <c r="G28" s="127"/>
      <c r="H28" s="23">
        <f>H25-H26-H27</f>
        <v>0</v>
      </c>
      <c r="I28" s="23">
        <f>I25-I26-I27</f>
        <v>1.1368683772161603E-13</v>
      </c>
      <c r="J28" s="23">
        <f>J25-J26-J27</f>
        <v>0</v>
      </c>
    </row>
    <row r="29" spans="1:10" ht="12.95" customHeight="1">
      <c r="A29" s="24" t="s">
        <v>20</v>
      </c>
      <c r="B29" s="25"/>
      <c r="C29" s="26"/>
      <c r="D29" s="26"/>
      <c r="E29" s="27"/>
      <c r="F29" s="25"/>
      <c r="G29" s="25"/>
      <c r="H29" s="28"/>
      <c r="I29" s="28"/>
      <c r="J29" s="29"/>
    </row>
    <row r="30" spans="1:10" ht="12.95" customHeight="1">
      <c r="A30" s="118" t="s">
        <v>13</v>
      </c>
      <c r="B30" s="86" t="s">
        <v>102</v>
      </c>
      <c r="C30" s="83"/>
      <c r="D30" s="83"/>
      <c r="E30" s="84">
        <v>6112</v>
      </c>
      <c r="F30" s="84">
        <v>5901</v>
      </c>
      <c r="G30" s="79" t="s">
        <v>77</v>
      </c>
      <c r="H30" s="13">
        <v>150</v>
      </c>
      <c r="I30" s="11">
        <v>-47.5</v>
      </c>
      <c r="J30" s="85">
        <f aca="true" t="shared" si="2" ref="J30:J38">H30+I30</f>
        <v>102.5</v>
      </c>
    </row>
    <row r="31" spans="1:10" ht="12.95" customHeight="1">
      <c r="A31" s="118"/>
      <c r="B31" s="103" t="s">
        <v>98</v>
      </c>
      <c r="C31" s="55" t="s">
        <v>38</v>
      </c>
      <c r="D31" s="55"/>
      <c r="E31" s="56">
        <v>3419</v>
      </c>
      <c r="F31" s="56">
        <v>5222</v>
      </c>
      <c r="G31" s="104" t="s">
        <v>78</v>
      </c>
      <c r="H31" s="105">
        <v>0</v>
      </c>
      <c r="I31" s="106">
        <v>5</v>
      </c>
      <c r="J31" s="107">
        <f t="shared" si="2"/>
        <v>5</v>
      </c>
    </row>
    <row r="32" spans="1:10" ht="12.95" customHeight="1">
      <c r="A32" s="118"/>
      <c r="B32" s="103" t="s">
        <v>114</v>
      </c>
      <c r="C32" s="55" t="s">
        <v>38</v>
      </c>
      <c r="D32" s="55"/>
      <c r="E32" s="56">
        <v>3419</v>
      </c>
      <c r="F32" s="56">
        <v>5222</v>
      </c>
      <c r="G32" s="104" t="s">
        <v>79</v>
      </c>
      <c r="H32" s="105">
        <v>0</v>
      </c>
      <c r="I32" s="106">
        <v>2.5</v>
      </c>
      <c r="J32" s="107">
        <f t="shared" si="2"/>
        <v>2.5</v>
      </c>
    </row>
    <row r="33" spans="1:10" s="82" customFormat="1" ht="12.95" customHeight="1">
      <c r="A33" s="118"/>
      <c r="B33" s="108" t="s">
        <v>99</v>
      </c>
      <c r="C33" s="55" t="s">
        <v>38</v>
      </c>
      <c r="D33" s="56"/>
      <c r="E33" s="56">
        <v>3419</v>
      </c>
      <c r="F33" s="56">
        <v>5222</v>
      </c>
      <c r="G33" s="104" t="s">
        <v>79</v>
      </c>
      <c r="H33" s="105">
        <v>2.5</v>
      </c>
      <c r="I33" s="106">
        <v>5</v>
      </c>
      <c r="J33" s="107">
        <f t="shared" si="2"/>
        <v>7.5</v>
      </c>
    </row>
    <row r="34" spans="1:10" s="82" customFormat="1" ht="12.95" customHeight="1">
      <c r="A34" s="118"/>
      <c r="B34" s="108" t="s">
        <v>100</v>
      </c>
      <c r="C34" s="55" t="s">
        <v>38</v>
      </c>
      <c r="D34" s="56"/>
      <c r="E34" s="56">
        <v>3326</v>
      </c>
      <c r="F34" s="56">
        <v>5222</v>
      </c>
      <c r="G34" s="104" t="s">
        <v>80</v>
      </c>
      <c r="H34" s="105">
        <v>0</v>
      </c>
      <c r="I34" s="106">
        <v>5</v>
      </c>
      <c r="J34" s="107">
        <f t="shared" si="2"/>
        <v>5</v>
      </c>
    </row>
    <row r="35" spans="1:10" s="82" customFormat="1" ht="12.95" customHeight="1">
      <c r="A35" s="118"/>
      <c r="B35" s="108" t="s">
        <v>103</v>
      </c>
      <c r="C35" s="55" t="s">
        <v>38</v>
      </c>
      <c r="D35" s="56"/>
      <c r="E35" s="56">
        <v>3113</v>
      </c>
      <c r="F35" s="56">
        <v>5339</v>
      </c>
      <c r="G35" s="104" t="s">
        <v>81</v>
      </c>
      <c r="H35" s="105">
        <v>0</v>
      </c>
      <c r="I35" s="106">
        <v>20</v>
      </c>
      <c r="J35" s="107">
        <f t="shared" si="2"/>
        <v>20</v>
      </c>
    </row>
    <row r="36" spans="1:10" s="82" customFormat="1" ht="12.95" customHeight="1">
      <c r="A36" s="118"/>
      <c r="B36" s="108" t="s">
        <v>101</v>
      </c>
      <c r="C36" s="55" t="s">
        <v>38</v>
      </c>
      <c r="D36" s="56"/>
      <c r="E36" s="56">
        <v>3419</v>
      </c>
      <c r="F36" s="56">
        <v>5222</v>
      </c>
      <c r="G36" s="104" t="s">
        <v>82</v>
      </c>
      <c r="H36" s="105">
        <v>0</v>
      </c>
      <c r="I36" s="106">
        <v>10</v>
      </c>
      <c r="J36" s="107">
        <f t="shared" si="2"/>
        <v>10</v>
      </c>
    </row>
    <row r="37" spans="1:10" s="82" customFormat="1" ht="12.95" customHeight="1">
      <c r="A37" s="118"/>
      <c r="B37" s="102" t="s">
        <v>109</v>
      </c>
      <c r="C37" s="83"/>
      <c r="D37" s="83"/>
      <c r="E37" s="84">
        <v>3419</v>
      </c>
      <c r="F37" s="84">
        <v>5492</v>
      </c>
      <c r="G37" s="79"/>
      <c r="H37" s="13">
        <v>87.5</v>
      </c>
      <c r="I37" s="11">
        <v>-1.2</v>
      </c>
      <c r="J37" s="85">
        <f t="shared" si="2"/>
        <v>86.3</v>
      </c>
    </row>
    <row r="38" spans="1:10" s="82" customFormat="1" ht="12.95" customHeight="1">
      <c r="A38" s="118"/>
      <c r="B38" s="108" t="s">
        <v>110</v>
      </c>
      <c r="C38" s="55" t="s">
        <v>38</v>
      </c>
      <c r="D38" s="56"/>
      <c r="E38" s="56">
        <v>3419</v>
      </c>
      <c r="F38" s="56">
        <v>5194</v>
      </c>
      <c r="G38" s="104"/>
      <c r="H38" s="105">
        <v>0</v>
      </c>
      <c r="I38" s="106">
        <v>1.2</v>
      </c>
      <c r="J38" s="107">
        <f t="shared" si="2"/>
        <v>1.2</v>
      </c>
    </row>
    <row r="39" spans="1:10" ht="12.95" customHeight="1">
      <c r="A39" s="111" t="s">
        <v>14</v>
      </c>
      <c r="B39" s="100" t="s">
        <v>107</v>
      </c>
      <c r="C39" s="75"/>
      <c r="D39" s="70"/>
      <c r="E39" s="80">
        <v>5212</v>
      </c>
      <c r="F39" s="80">
        <v>5169</v>
      </c>
      <c r="G39" s="70"/>
      <c r="H39" s="71">
        <v>380</v>
      </c>
      <c r="I39" s="72">
        <v>-100</v>
      </c>
      <c r="J39" s="73">
        <f aca="true" t="shared" si="3" ref="J39">H39+I39</f>
        <v>280</v>
      </c>
    </row>
    <row r="40" spans="1:10" s="82" customFormat="1" ht="12.95" customHeight="1">
      <c r="A40" s="113" t="s">
        <v>15</v>
      </c>
      <c r="B40" s="81" t="s">
        <v>95</v>
      </c>
      <c r="C40" s="75"/>
      <c r="D40" s="70"/>
      <c r="E40" s="87">
        <v>4343</v>
      </c>
      <c r="F40" s="87">
        <v>5222</v>
      </c>
      <c r="G40" s="70" t="s">
        <v>56</v>
      </c>
      <c r="H40" s="71">
        <v>150</v>
      </c>
      <c r="I40" s="72">
        <v>-12</v>
      </c>
      <c r="J40" s="76">
        <f>H40+I40</f>
        <v>138</v>
      </c>
    </row>
    <row r="41" spans="1:10" ht="12.95" customHeight="1">
      <c r="A41" s="114"/>
      <c r="B41" s="101" t="s">
        <v>93</v>
      </c>
      <c r="C41" s="64" t="s">
        <v>38</v>
      </c>
      <c r="D41" s="65"/>
      <c r="E41" s="65">
        <v>3599</v>
      </c>
      <c r="F41" s="65">
        <v>5221</v>
      </c>
      <c r="G41" s="66" t="s">
        <v>55</v>
      </c>
      <c r="H41" s="69">
        <v>0</v>
      </c>
      <c r="I41" s="98">
        <v>5</v>
      </c>
      <c r="J41" s="69">
        <f>H41+I41</f>
        <v>5</v>
      </c>
    </row>
    <row r="42" spans="1:10" ht="12.95" customHeight="1">
      <c r="A42" s="114"/>
      <c r="B42" s="77" t="s">
        <v>94</v>
      </c>
      <c r="C42" s="64" t="s">
        <v>38</v>
      </c>
      <c r="D42" s="63"/>
      <c r="E42" s="65">
        <v>3543</v>
      </c>
      <c r="F42" s="65">
        <v>5222</v>
      </c>
      <c r="G42" s="66" t="s">
        <v>57</v>
      </c>
      <c r="H42" s="69">
        <v>0</v>
      </c>
      <c r="I42" s="98">
        <v>7</v>
      </c>
      <c r="J42" s="69">
        <f aca="true" t="shared" si="4" ref="J42:J48">H42+I42</f>
        <v>7</v>
      </c>
    </row>
    <row r="43" spans="1:10" ht="12.95" customHeight="1">
      <c r="A43" s="114"/>
      <c r="B43" s="74" t="s">
        <v>116</v>
      </c>
      <c r="C43" s="75"/>
      <c r="D43" s="80"/>
      <c r="E43" s="80">
        <v>4399</v>
      </c>
      <c r="F43" s="80">
        <v>5222</v>
      </c>
      <c r="G43" s="70" t="s">
        <v>96</v>
      </c>
      <c r="H43" s="71">
        <v>300</v>
      </c>
      <c r="I43" s="72">
        <v>-30</v>
      </c>
      <c r="J43" s="76">
        <f t="shared" si="4"/>
        <v>270</v>
      </c>
    </row>
    <row r="44" spans="1:10" ht="12.95" customHeight="1">
      <c r="A44" s="114"/>
      <c r="B44" s="77" t="s">
        <v>117</v>
      </c>
      <c r="C44" s="64" t="s">
        <v>38</v>
      </c>
      <c r="D44" s="65"/>
      <c r="E44" s="65">
        <v>3132</v>
      </c>
      <c r="F44" s="65">
        <v>5339</v>
      </c>
      <c r="G44" s="66" t="s">
        <v>97</v>
      </c>
      <c r="H44" s="69">
        <v>0</v>
      </c>
      <c r="I44" s="98">
        <v>30</v>
      </c>
      <c r="J44" s="69">
        <f t="shared" si="4"/>
        <v>30</v>
      </c>
    </row>
    <row r="45" spans="1:10" ht="12.95" customHeight="1">
      <c r="A45" s="113" t="s">
        <v>36</v>
      </c>
      <c r="B45" s="74" t="s">
        <v>104</v>
      </c>
      <c r="C45" s="75"/>
      <c r="D45" s="110">
        <v>1785</v>
      </c>
      <c r="E45" s="80">
        <v>3113</v>
      </c>
      <c r="F45" s="80">
        <v>5021</v>
      </c>
      <c r="G45" s="70" t="s">
        <v>106</v>
      </c>
      <c r="H45" s="71">
        <v>220</v>
      </c>
      <c r="I45" s="72">
        <v>-54</v>
      </c>
      <c r="J45" s="76">
        <f t="shared" si="4"/>
        <v>166</v>
      </c>
    </row>
    <row r="46" spans="1:10" ht="12.95" customHeight="1">
      <c r="A46" s="114"/>
      <c r="B46" s="77" t="s">
        <v>105</v>
      </c>
      <c r="C46" s="64" t="s">
        <v>38</v>
      </c>
      <c r="D46" s="65">
        <v>1785</v>
      </c>
      <c r="E46" s="65">
        <v>3113</v>
      </c>
      <c r="F46" s="65">
        <v>5168</v>
      </c>
      <c r="G46" s="66" t="s">
        <v>106</v>
      </c>
      <c r="H46" s="69">
        <v>0</v>
      </c>
      <c r="I46" s="98">
        <v>6</v>
      </c>
      <c r="J46" s="69">
        <f t="shared" si="4"/>
        <v>6</v>
      </c>
    </row>
    <row r="47" spans="1:10" ht="12.95" customHeight="1">
      <c r="A47" s="114"/>
      <c r="B47" s="77" t="s">
        <v>113</v>
      </c>
      <c r="C47" s="64" t="s">
        <v>38</v>
      </c>
      <c r="D47" s="65">
        <v>1785</v>
      </c>
      <c r="E47" s="65">
        <v>3113</v>
      </c>
      <c r="F47" s="65">
        <v>5172</v>
      </c>
      <c r="G47" s="66" t="s">
        <v>106</v>
      </c>
      <c r="H47" s="69">
        <v>0</v>
      </c>
      <c r="I47" s="98">
        <v>32</v>
      </c>
      <c r="J47" s="69">
        <f t="shared" si="4"/>
        <v>32</v>
      </c>
    </row>
    <row r="48" spans="1:10" ht="12.95" customHeight="1">
      <c r="A48" s="117"/>
      <c r="B48" s="77" t="s">
        <v>112</v>
      </c>
      <c r="C48" s="64" t="s">
        <v>38</v>
      </c>
      <c r="D48" s="65">
        <v>1785</v>
      </c>
      <c r="E48" s="65">
        <v>3113</v>
      </c>
      <c r="F48" s="65">
        <v>5169</v>
      </c>
      <c r="G48" s="66" t="s">
        <v>106</v>
      </c>
      <c r="H48" s="69">
        <v>0</v>
      </c>
      <c r="I48" s="98">
        <v>16</v>
      </c>
      <c r="J48" s="69">
        <f t="shared" si="4"/>
        <v>16</v>
      </c>
    </row>
    <row r="49" spans="1:10" ht="12.95" customHeight="1">
      <c r="A49" s="20"/>
      <c r="B49" s="25"/>
      <c r="C49" s="26"/>
      <c r="D49" s="26"/>
      <c r="E49" s="128" t="s">
        <v>21</v>
      </c>
      <c r="F49" s="129"/>
      <c r="G49" s="130"/>
      <c r="H49" s="33">
        <f>SUM(H30:H48)</f>
        <v>1290</v>
      </c>
      <c r="I49" s="33">
        <f>SUM(I30:I48)</f>
        <v>-100</v>
      </c>
      <c r="J49" s="33">
        <f>SUM(J30:J48)</f>
        <v>1190</v>
      </c>
    </row>
    <row r="50" spans="1:10" ht="12.95" customHeight="1">
      <c r="A50" s="58" t="s">
        <v>22</v>
      </c>
      <c r="B50" s="25"/>
      <c r="C50" s="26"/>
      <c r="D50" s="26"/>
      <c r="E50" s="27"/>
      <c r="F50" s="25"/>
      <c r="G50" s="25"/>
      <c r="H50" s="28"/>
      <c r="I50" s="28"/>
      <c r="J50" s="34"/>
    </row>
    <row r="51" spans="1:10" ht="12.95" customHeight="1">
      <c r="A51" s="111" t="s">
        <v>13</v>
      </c>
      <c r="B51" s="63" t="s">
        <v>108</v>
      </c>
      <c r="C51" s="64" t="s">
        <v>38</v>
      </c>
      <c r="D51" s="66"/>
      <c r="E51" s="65">
        <v>5511</v>
      </c>
      <c r="F51" s="65">
        <v>6331</v>
      </c>
      <c r="G51" s="66" t="s">
        <v>63</v>
      </c>
      <c r="H51" s="69">
        <v>0</v>
      </c>
      <c r="I51" s="98">
        <v>100</v>
      </c>
      <c r="J51" s="67">
        <f>H51+I51</f>
        <v>100</v>
      </c>
    </row>
    <row r="52" spans="1:10" ht="12.95" customHeight="1">
      <c r="A52" s="88"/>
      <c r="B52" s="89"/>
      <c r="C52" s="90"/>
      <c r="D52" s="90"/>
      <c r="E52" s="131" t="s">
        <v>23</v>
      </c>
      <c r="F52" s="131"/>
      <c r="G52" s="131"/>
      <c r="H52" s="54">
        <f>SUM(H51:H51)</f>
        <v>0</v>
      </c>
      <c r="I52" s="54">
        <f>SUM(I51:I51)</f>
        <v>100</v>
      </c>
      <c r="J52" s="54">
        <f>SUM(J51:J51)</f>
        <v>100</v>
      </c>
    </row>
    <row r="53" spans="1:10" ht="12.95" customHeight="1">
      <c r="A53" s="91" t="s">
        <v>33</v>
      </c>
      <c r="B53" s="92"/>
      <c r="C53" s="93"/>
      <c r="D53" s="93"/>
      <c r="E53" s="94"/>
      <c r="F53" s="94"/>
      <c r="G53" s="94"/>
      <c r="H53" s="51"/>
      <c r="I53" s="52"/>
      <c r="J53" s="19"/>
    </row>
    <row r="54" spans="1:10" s="82" customFormat="1" ht="12.95" customHeight="1">
      <c r="A54" s="112" t="s">
        <v>13</v>
      </c>
      <c r="B54" s="135" t="s">
        <v>84</v>
      </c>
      <c r="C54" s="55" t="s">
        <v>38</v>
      </c>
      <c r="D54" s="56"/>
      <c r="E54" s="136"/>
      <c r="F54" s="136" t="s">
        <v>83</v>
      </c>
      <c r="G54" s="137"/>
      <c r="H54" s="105">
        <v>0</v>
      </c>
      <c r="I54" s="106">
        <v>9882.3</v>
      </c>
      <c r="J54" s="105">
        <f aca="true" t="shared" si="5" ref="J54:J60">H54+I54</f>
        <v>9882.3</v>
      </c>
    </row>
    <row r="55" spans="1:10" s="82" customFormat="1" ht="12.95" customHeight="1">
      <c r="A55" s="112"/>
      <c r="B55" s="135" t="s">
        <v>85</v>
      </c>
      <c r="C55" s="55" t="s">
        <v>38</v>
      </c>
      <c r="D55" s="56"/>
      <c r="E55" s="136"/>
      <c r="F55" s="136" t="s">
        <v>83</v>
      </c>
      <c r="G55" s="66" t="s">
        <v>86</v>
      </c>
      <c r="H55" s="105">
        <v>0</v>
      </c>
      <c r="I55" s="106">
        <v>200.7</v>
      </c>
      <c r="J55" s="105">
        <f t="shared" si="5"/>
        <v>200.7</v>
      </c>
    </row>
    <row r="56" spans="1:10" s="82" customFormat="1" ht="12.95" customHeight="1">
      <c r="A56" s="112"/>
      <c r="B56" s="135" t="s">
        <v>85</v>
      </c>
      <c r="C56" s="55" t="s">
        <v>38</v>
      </c>
      <c r="D56" s="56"/>
      <c r="E56" s="136"/>
      <c r="F56" s="136" t="s">
        <v>83</v>
      </c>
      <c r="G56" s="66" t="s">
        <v>87</v>
      </c>
      <c r="H56" s="105">
        <v>0</v>
      </c>
      <c r="I56" s="106">
        <v>2700.2</v>
      </c>
      <c r="J56" s="105">
        <f t="shared" si="5"/>
        <v>2700.2</v>
      </c>
    </row>
    <row r="57" spans="1:10" s="82" customFormat="1" ht="12.95" customHeight="1">
      <c r="A57" s="112"/>
      <c r="B57" s="135" t="s">
        <v>85</v>
      </c>
      <c r="C57" s="55" t="s">
        <v>38</v>
      </c>
      <c r="D57" s="56"/>
      <c r="E57" s="136"/>
      <c r="F57" s="136" t="s">
        <v>83</v>
      </c>
      <c r="G57" s="66" t="s">
        <v>88</v>
      </c>
      <c r="H57" s="105">
        <v>0</v>
      </c>
      <c r="I57" s="106">
        <v>634.1</v>
      </c>
      <c r="J57" s="105">
        <f t="shared" si="5"/>
        <v>634.1</v>
      </c>
    </row>
    <row r="58" spans="1:10" s="82" customFormat="1" ht="12.95" customHeight="1">
      <c r="A58" s="112"/>
      <c r="B58" s="135" t="s">
        <v>85</v>
      </c>
      <c r="C58" s="55" t="s">
        <v>38</v>
      </c>
      <c r="D58" s="56"/>
      <c r="E58" s="136"/>
      <c r="F58" s="136" t="s">
        <v>83</v>
      </c>
      <c r="G58" s="66" t="s">
        <v>89</v>
      </c>
      <c r="H58" s="105">
        <v>0</v>
      </c>
      <c r="I58" s="106">
        <v>3500.3</v>
      </c>
      <c r="J58" s="105">
        <f t="shared" si="5"/>
        <v>3500.3</v>
      </c>
    </row>
    <row r="59" spans="1:10" s="82" customFormat="1" ht="12.95" customHeight="1">
      <c r="A59" s="112"/>
      <c r="B59" s="135" t="s">
        <v>85</v>
      </c>
      <c r="C59" s="55" t="s">
        <v>38</v>
      </c>
      <c r="D59" s="56"/>
      <c r="E59" s="136"/>
      <c r="F59" s="136" t="s">
        <v>83</v>
      </c>
      <c r="G59" s="66" t="s">
        <v>90</v>
      </c>
      <c r="H59" s="105">
        <v>0</v>
      </c>
      <c r="I59" s="106">
        <v>384.6</v>
      </c>
      <c r="J59" s="105">
        <f t="shared" si="5"/>
        <v>384.6</v>
      </c>
    </row>
    <row r="60" spans="1:10" s="82" customFormat="1" ht="12.95" customHeight="1">
      <c r="A60" s="112"/>
      <c r="B60" s="135" t="s">
        <v>85</v>
      </c>
      <c r="C60" s="55" t="s">
        <v>38</v>
      </c>
      <c r="D60" s="56"/>
      <c r="E60" s="136"/>
      <c r="F60" s="136" t="s">
        <v>83</v>
      </c>
      <c r="G60" s="66" t="s">
        <v>91</v>
      </c>
      <c r="H60" s="105">
        <v>0</v>
      </c>
      <c r="I60" s="106">
        <v>1737.5</v>
      </c>
      <c r="J60" s="105">
        <f t="shared" si="5"/>
        <v>1737.5</v>
      </c>
    </row>
    <row r="61" spans="1:10" ht="12.95" customHeight="1">
      <c r="A61" s="112"/>
      <c r="B61" s="135" t="s">
        <v>85</v>
      </c>
      <c r="C61" s="55" t="s">
        <v>38</v>
      </c>
      <c r="D61" s="56"/>
      <c r="E61" s="136"/>
      <c r="F61" s="136" t="s">
        <v>83</v>
      </c>
      <c r="G61" s="66" t="s">
        <v>92</v>
      </c>
      <c r="H61" s="105">
        <v>0</v>
      </c>
      <c r="I61" s="106">
        <v>724.9</v>
      </c>
      <c r="J61" s="105">
        <f>H61+I61</f>
        <v>724.9</v>
      </c>
    </row>
    <row r="62" spans="1:10" ht="12.95" customHeight="1">
      <c r="A62" s="22"/>
      <c r="B62" s="21"/>
      <c r="C62" s="22"/>
      <c r="D62" s="22"/>
      <c r="E62" s="132" t="s">
        <v>34</v>
      </c>
      <c r="F62" s="133"/>
      <c r="G62" s="134"/>
      <c r="H62" s="109">
        <f>H54-H55-H56-H57-H58-H59-H60-H61</f>
        <v>0</v>
      </c>
      <c r="I62" s="54">
        <f aca="true" t="shared" si="6" ref="I62:J62">I54-I55-I56-I57-I58-I59-I60-I61</f>
        <v>-1.7053025658242404E-12</v>
      </c>
      <c r="J62" s="109">
        <f t="shared" si="6"/>
        <v>-1.7053025658242404E-12</v>
      </c>
    </row>
    <row r="63" spans="1:10" ht="12.95" customHeight="1">
      <c r="A63" s="22"/>
      <c r="B63" s="21"/>
      <c r="C63" s="22"/>
      <c r="D63" s="22"/>
      <c r="E63" s="35"/>
      <c r="F63" s="35"/>
      <c r="G63" s="36"/>
      <c r="H63" s="51"/>
      <c r="I63" s="52"/>
      <c r="J63" s="53"/>
    </row>
    <row r="64" spans="1:10" ht="12.95" customHeight="1">
      <c r="A64" s="3"/>
      <c r="B64" s="37" t="s">
        <v>32</v>
      </c>
      <c r="C64" s="26"/>
      <c r="D64" s="26"/>
      <c r="E64" s="119" t="s">
        <v>16</v>
      </c>
      <c r="F64" s="120"/>
      <c r="G64" s="120"/>
      <c r="H64" s="121"/>
      <c r="I64" s="32">
        <f>I25</f>
        <v>921.39</v>
      </c>
      <c r="J64" s="59"/>
    </row>
    <row r="65" spans="1:10" ht="12.95" customHeight="1">
      <c r="A65" s="3"/>
      <c r="B65" s="25"/>
      <c r="C65" s="26"/>
      <c r="D65" s="26"/>
      <c r="E65" s="119" t="s">
        <v>24</v>
      </c>
      <c r="F65" s="120"/>
      <c r="G65" s="120"/>
      <c r="H65" s="121"/>
      <c r="I65" s="32">
        <f>I49+I26</f>
        <v>821.3899999999999</v>
      </c>
      <c r="J65" s="20"/>
    </row>
    <row r="66" spans="1:10" ht="12.95" customHeight="1">
      <c r="A66" s="3"/>
      <c r="B66" s="25"/>
      <c r="C66" s="26"/>
      <c r="D66" s="26"/>
      <c r="E66" s="119" t="s">
        <v>25</v>
      </c>
      <c r="F66" s="120"/>
      <c r="G66" s="120"/>
      <c r="H66" s="121"/>
      <c r="I66" s="32">
        <f>I52+I27</f>
        <v>100</v>
      </c>
      <c r="J66" s="60"/>
    </row>
    <row r="67" spans="1:10" ht="12.95" customHeight="1">
      <c r="A67" s="3"/>
      <c r="B67" s="25"/>
      <c r="C67" s="26"/>
      <c r="D67" s="26"/>
      <c r="E67" s="119" t="s">
        <v>26</v>
      </c>
      <c r="F67" s="120"/>
      <c r="G67" s="120"/>
      <c r="H67" s="121"/>
      <c r="I67" s="32">
        <f>I65+I66</f>
        <v>921.3899999999999</v>
      </c>
      <c r="J67" s="60"/>
    </row>
    <row r="68" spans="1:10" ht="12.95" customHeight="1">
      <c r="A68" s="3"/>
      <c r="B68" s="25"/>
      <c r="C68" s="26"/>
      <c r="D68" s="26"/>
      <c r="E68" s="122" t="s">
        <v>27</v>
      </c>
      <c r="F68" s="123"/>
      <c r="G68" s="123"/>
      <c r="H68" s="124"/>
      <c r="I68" s="32">
        <f>I64-I67</f>
        <v>0</v>
      </c>
      <c r="J68" s="60"/>
    </row>
    <row r="69" spans="1:10" ht="12.95" customHeight="1">
      <c r="A69" s="3"/>
      <c r="B69" s="25"/>
      <c r="C69" s="26"/>
      <c r="D69" s="26"/>
      <c r="E69" s="122" t="s">
        <v>28</v>
      </c>
      <c r="F69" s="123"/>
      <c r="G69" s="123"/>
      <c r="H69" s="124"/>
      <c r="I69" s="32">
        <f>I62</f>
        <v>-1.7053025658242404E-12</v>
      </c>
      <c r="J69" s="60"/>
    </row>
    <row r="70" spans="1:10" ht="12.95" customHeight="1">
      <c r="A70" s="3"/>
      <c r="B70" s="3"/>
      <c r="C70" s="44"/>
      <c r="D70" s="44"/>
      <c r="E70" s="45"/>
      <c r="F70" s="3"/>
      <c r="G70" s="25"/>
      <c r="H70" s="62" t="s">
        <v>37</v>
      </c>
      <c r="I70" s="3"/>
      <c r="J70" s="61">
        <v>44993</v>
      </c>
    </row>
    <row r="71" spans="1:10" ht="12.95" customHeight="1">
      <c r="A71" s="3"/>
      <c r="B71" s="37" t="s">
        <v>42</v>
      </c>
      <c r="C71" s="26"/>
      <c r="D71" s="26"/>
      <c r="E71" s="47" t="s">
        <v>29</v>
      </c>
      <c r="F71" s="38"/>
      <c r="G71" s="39"/>
      <c r="H71" s="48">
        <v>534615.55</v>
      </c>
      <c r="I71" s="32">
        <f>I64</f>
        <v>921.39</v>
      </c>
      <c r="J71" s="32">
        <f>H71+I71</f>
        <v>535536.9400000001</v>
      </c>
    </row>
    <row r="72" spans="1:10" ht="12.95" customHeight="1">
      <c r="A72" s="3"/>
      <c r="B72" s="25"/>
      <c r="C72" s="26"/>
      <c r="D72" s="26"/>
      <c r="E72" s="40" t="s">
        <v>24</v>
      </c>
      <c r="F72" s="41"/>
      <c r="G72" s="30"/>
      <c r="H72" s="49">
        <v>451608.45</v>
      </c>
      <c r="I72" s="32">
        <f>I49+I26</f>
        <v>821.3899999999999</v>
      </c>
      <c r="J72" s="31">
        <f>H72+I72</f>
        <v>452429.84</v>
      </c>
    </row>
    <row r="73" spans="1:10" ht="12.95" customHeight="1">
      <c r="A73" s="3"/>
      <c r="B73" s="25"/>
      <c r="C73" s="26"/>
      <c r="D73" s="26"/>
      <c r="E73" s="20" t="s">
        <v>25</v>
      </c>
      <c r="F73" s="25"/>
      <c r="G73" s="42"/>
      <c r="H73" s="49">
        <v>90542</v>
      </c>
      <c r="I73" s="32">
        <f>I52+I27</f>
        <v>100</v>
      </c>
      <c r="J73" s="31">
        <f>H73+I73</f>
        <v>90642</v>
      </c>
    </row>
    <row r="74" spans="1:10" ht="12.95" customHeight="1">
      <c r="A74" s="3"/>
      <c r="C74" s="44"/>
      <c r="D74" s="44"/>
      <c r="E74" s="43" t="s">
        <v>30</v>
      </c>
      <c r="F74" s="41"/>
      <c r="G74" s="30"/>
      <c r="H74" s="32">
        <f>H72+H73</f>
        <v>542150.45</v>
      </c>
      <c r="I74" s="32">
        <f>SUM(I72:I73)</f>
        <v>921.3899999999999</v>
      </c>
      <c r="J74" s="32">
        <f>SUM(J72:J73)</f>
        <v>543071.8400000001</v>
      </c>
    </row>
    <row r="75" spans="1:10" ht="12.95" customHeight="1">
      <c r="A75" s="3"/>
      <c r="B75" s="3"/>
      <c r="C75" s="44"/>
      <c r="D75" s="44"/>
      <c r="E75" s="20" t="s">
        <v>19</v>
      </c>
      <c r="F75" s="25"/>
      <c r="G75" s="42"/>
      <c r="H75" s="31">
        <f>H71-H74</f>
        <v>-7534.899999999907</v>
      </c>
      <c r="I75" s="32">
        <f>I71-I74</f>
        <v>0</v>
      </c>
      <c r="J75" s="31">
        <f>J71-J74</f>
        <v>-7534.900000000023</v>
      </c>
    </row>
    <row r="76" spans="1:10" ht="12.95" customHeight="1">
      <c r="A76" s="3"/>
      <c r="B76" s="46" t="s">
        <v>43</v>
      </c>
      <c r="C76" s="44"/>
      <c r="D76" s="44"/>
      <c r="E76" s="43" t="s">
        <v>31</v>
      </c>
      <c r="F76" s="41"/>
      <c r="G76" s="30"/>
      <c r="H76" s="50">
        <v>0</v>
      </c>
      <c r="I76" s="32">
        <f>I69</f>
        <v>-1.7053025658242404E-12</v>
      </c>
      <c r="J76" s="32">
        <f>H76+I76</f>
        <v>-1.7053025658242404E-12</v>
      </c>
    </row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</sheetData>
  <mergeCells count="25">
    <mergeCell ref="H1:J1"/>
    <mergeCell ref="E67:H67"/>
    <mergeCell ref="E68:H68"/>
    <mergeCell ref="E64:H64"/>
    <mergeCell ref="E69:H69"/>
    <mergeCell ref="E2:E3"/>
    <mergeCell ref="F2:F3"/>
    <mergeCell ref="G2:G3"/>
    <mergeCell ref="E25:G25"/>
    <mergeCell ref="E26:G26"/>
    <mergeCell ref="E27:G27"/>
    <mergeCell ref="E28:G28"/>
    <mergeCell ref="E49:G49"/>
    <mergeCell ref="E52:G52"/>
    <mergeCell ref="E62:G62"/>
    <mergeCell ref="E65:H65"/>
    <mergeCell ref="E66:H66"/>
    <mergeCell ref="A54:A61"/>
    <mergeCell ref="A5:A11"/>
    <mergeCell ref="B2:B3"/>
    <mergeCell ref="A45:A48"/>
    <mergeCell ref="A12:A13"/>
    <mergeCell ref="A14:A24"/>
    <mergeCell ref="A30:A38"/>
    <mergeCell ref="A40:A44"/>
  </mergeCells>
  <conditionalFormatting sqref="B1:B2">
    <cfRule type="expression" priority="217" dxfId="2" stopIfTrue="1">
      <formula>$K1="Z"</formula>
    </cfRule>
    <cfRule type="expression" priority="218" dxfId="1" stopIfTrue="1">
      <formula>$K1="T"</formula>
    </cfRule>
    <cfRule type="expression" priority="219" dxfId="0" stopIfTrue="1">
      <formula>$K1="Y"</formula>
    </cfRule>
  </conditionalFormatting>
  <conditionalFormatting sqref="B2">
    <cfRule type="expression" priority="214" dxfId="2" stopIfTrue="1">
      <formula>$K2="Z"</formula>
    </cfRule>
    <cfRule type="expression" priority="215" dxfId="1" stopIfTrue="1">
      <formula>$K2="T"</formula>
    </cfRule>
    <cfRule type="expression" priority="216" dxfId="0" stopIfTrue="1">
      <formula>$K2="Y"</formula>
    </cfRule>
  </conditionalFormatting>
  <conditionalFormatting sqref="C25:D27 B1:B2 B30:B38">
    <cfRule type="expression" priority="211" dxfId="2" stopIfTrue="1">
      <formula>#REF!="Z"</formula>
    </cfRule>
    <cfRule type="expression" priority="212" dxfId="1" stopIfTrue="1">
      <formula>#REF!="T"</formula>
    </cfRule>
    <cfRule type="expression" priority="213" dxfId="0" stopIfTrue="1">
      <formula>#REF!="Y"</formula>
    </cfRule>
  </conditionalFormatting>
  <conditionalFormatting sqref="H72">
    <cfRule type="expression" priority="208" dxfId="2" stopIfTrue="1">
      <formula>$J72="Z"</formula>
    </cfRule>
    <cfRule type="expression" priority="209" dxfId="1" stopIfTrue="1">
      <formula>$J72="T"</formula>
    </cfRule>
    <cfRule type="expression" priority="210" dxfId="0" stopIfTrue="1">
      <formula>$J72="Y"</formula>
    </cfRule>
  </conditionalFormatting>
  <conditionalFormatting sqref="H73">
    <cfRule type="expression" priority="205" dxfId="2" stopIfTrue="1">
      <formula>$J73="Z"</formula>
    </cfRule>
    <cfRule type="expression" priority="206" dxfId="1" stopIfTrue="1">
      <formula>$J73="T"</formula>
    </cfRule>
    <cfRule type="expression" priority="207" dxfId="0" stopIfTrue="1">
      <formula>$J73="Y"</formula>
    </cfRule>
  </conditionalFormatting>
  <conditionalFormatting sqref="H71">
    <cfRule type="expression" priority="202" dxfId="2" stopIfTrue="1">
      <formula>$J71="Z"</formula>
    </cfRule>
    <cfRule type="expression" priority="203" dxfId="1" stopIfTrue="1">
      <formula>$J71="T"</formula>
    </cfRule>
    <cfRule type="expression" priority="204" dxfId="0" stopIfTrue="1">
      <formula>$J71="Y"</formula>
    </cfRule>
  </conditionalFormatting>
  <conditionalFormatting sqref="H72">
    <cfRule type="expression" priority="199" dxfId="2" stopIfTrue="1">
      <formula>$J72="Z"</formula>
    </cfRule>
    <cfRule type="expression" priority="200" dxfId="1" stopIfTrue="1">
      <formula>$J72="T"</formula>
    </cfRule>
    <cfRule type="expression" priority="201" dxfId="0" stopIfTrue="1">
      <formula>$J72="Y"</formula>
    </cfRule>
  </conditionalFormatting>
  <conditionalFormatting sqref="H73">
    <cfRule type="expression" priority="196" dxfId="2" stopIfTrue="1">
      <formula>$J73="Z"</formula>
    </cfRule>
    <cfRule type="expression" priority="197" dxfId="1" stopIfTrue="1">
      <formula>$J73="T"</formula>
    </cfRule>
    <cfRule type="expression" priority="198" dxfId="0" stopIfTrue="1">
      <formula>$J73="Y"</formula>
    </cfRule>
  </conditionalFormatting>
  <conditionalFormatting sqref="B31:B38">
    <cfRule type="expression" priority="187" dxfId="2" stopIfTrue="1">
      <formula>#REF!="Z"</formula>
    </cfRule>
    <cfRule type="expression" priority="188" dxfId="1" stopIfTrue="1">
      <formula>#REF!="T"</formula>
    </cfRule>
    <cfRule type="expression" priority="189" dxfId="0" stopIfTrue="1">
      <formula>#REF!="Y"</formula>
    </cfRule>
  </conditionalFormatting>
  <conditionalFormatting sqref="B38">
    <cfRule type="expression" priority="103" dxfId="2" stopIfTrue="1">
      <formula>$L38="Z"</formula>
    </cfRule>
    <cfRule type="expression" priority="104" dxfId="1" stopIfTrue="1">
      <formula>$L38="T"</formula>
    </cfRule>
    <cfRule type="expression" priority="105" dxfId="0" stopIfTrue="1">
      <formula>$L38="Y"</formula>
    </cfRule>
  </conditionalFormatting>
  <conditionalFormatting sqref="B36">
    <cfRule type="expression" priority="100" dxfId="2" stopIfTrue="1">
      <formula>$L36="Z"</formula>
    </cfRule>
    <cfRule type="expression" priority="101" dxfId="1" stopIfTrue="1">
      <formula>$L36="T"</formula>
    </cfRule>
    <cfRule type="expression" priority="102" dxfId="0" stopIfTrue="1">
      <formula>$L36="Y"</formula>
    </cfRule>
  </conditionalFormatting>
  <conditionalFormatting sqref="B36">
    <cfRule type="expression" priority="97" dxfId="2" stopIfTrue="1">
      <formula>$L36="Z"</formula>
    </cfRule>
    <cfRule type="expression" priority="98" dxfId="1" stopIfTrue="1">
      <formula>$L36="T"</formula>
    </cfRule>
    <cfRule type="expression" priority="99" dxfId="0" stopIfTrue="1">
      <formula>$L36="Y"</formula>
    </cfRule>
  </conditionalFormatting>
  <conditionalFormatting sqref="B31:B32">
    <cfRule type="expression" priority="70" dxfId="2" stopIfTrue="1">
      <formula>$L31="Z"</formula>
    </cfRule>
    <cfRule type="expression" priority="71" dxfId="1" stopIfTrue="1">
      <formula>$L31="T"</formula>
    </cfRule>
    <cfRule type="expression" priority="72" dxfId="0" stopIfTrue="1">
      <formula>$L31="Y"</formula>
    </cfRule>
  </conditionalFormatting>
  <conditionalFormatting sqref="B31:B32">
    <cfRule type="expression" priority="67" dxfId="2" stopIfTrue="1">
      <formula>$L31="Z"</formula>
    </cfRule>
    <cfRule type="expression" priority="68" dxfId="1" stopIfTrue="1">
      <formula>$L31="T"</formula>
    </cfRule>
    <cfRule type="expression" priority="69" dxfId="0" stopIfTrue="1">
      <formula>$L31="Y"</formula>
    </cfRule>
  </conditionalFormatting>
  <conditionalFormatting sqref="B35">
    <cfRule type="expression" priority="61" dxfId="2" stopIfTrue="1">
      <formula>$L35="Z"</formula>
    </cfRule>
    <cfRule type="expression" priority="62" dxfId="1" stopIfTrue="1">
      <formula>$L35="T"</formula>
    </cfRule>
    <cfRule type="expression" priority="63" dxfId="0" stopIfTrue="1">
      <formula>$L35="Y"</formula>
    </cfRule>
  </conditionalFormatting>
  <conditionalFormatting sqref="B35">
    <cfRule type="expression" priority="58" dxfId="2" stopIfTrue="1">
      <formula>$L35="Z"</formula>
    </cfRule>
    <cfRule type="expression" priority="59" dxfId="1" stopIfTrue="1">
      <formula>$L35="T"</formula>
    </cfRule>
    <cfRule type="expression" priority="60" dxfId="0" stopIfTrue="1">
      <formula>$L35="Y"</formula>
    </cfRule>
  </conditionalFormatting>
  <conditionalFormatting sqref="B35">
    <cfRule type="expression" priority="52" dxfId="2" stopIfTrue="1">
      <formula>$L35="Z"</formula>
    </cfRule>
    <cfRule type="expression" priority="53" dxfId="1" stopIfTrue="1">
      <formula>$L35="T"</formula>
    </cfRule>
    <cfRule type="expression" priority="54" dxfId="0" stopIfTrue="1">
      <formula>$L35="Y"</formula>
    </cfRule>
  </conditionalFormatting>
  <conditionalFormatting sqref="B35">
    <cfRule type="expression" priority="49" dxfId="2" stopIfTrue="1">
      <formula>$L35="Z"</formula>
    </cfRule>
    <cfRule type="expression" priority="50" dxfId="1" stopIfTrue="1">
      <formula>$L35="T"</formula>
    </cfRule>
    <cfRule type="expression" priority="51" dxfId="0" stopIfTrue="1">
      <formula>$L35="Y"</formula>
    </cfRule>
  </conditionalFormatting>
  <conditionalFormatting sqref="B30:B38">
    <cfRule type="expression" priority="229" dxfId="2" stopIfTrue="1">
      <formula>$E30="Z"</formula>
    </cfRule>
    <cfRule type="expression" priority="230" dxfId="1" stopIfTrue="1">
      <formula>$E30="T"</formula>
    </cfRule>
    <cfRule type="expression" priority="231" dxfId="0" stopIfTrue="1">
      <formula>$E30="Y"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2023-03-01T11:24:48Z</cp:lastPrinted>
  <dcterms:created xsi:type="dcterms:W3CDTF">2019-02-01T08:27:03Z</dcterms:created>
  <dcterms:modified xsi:type="dcterms:W3CDTF">2023-03-09T08:11:16Z</dcterms:modified>
  <cp:category/>
  <cp:version/>
  <cp:contentType/>
  <cp:contentStatus/>
</cp:coreProperties>
</file>