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2"/>
  </bookViews>
  <sheets>
    <sheet name="RO č. 5, 24.5.2023" sheetId="3" r:id="rId1"/>
    <sheet name="Dodatek" sheetId="4" r:id="rId2"/>
    <sheet name="RO č. 5 včetně dodatku" sheetId="5" r:id="rId3"/>
  </sheets>
  <definedNames/>
  <calcPr calcId="162913"/>
</workbook>
</file>

<file path=xl/sharedStrings.xml><?xml version="1.0" encoding="utf-8"?>
<sst xmlns="http://schemas.openxmlformats.org/spreadsheetml/2006/main" count="381" uniqueCount="130">
  <si>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</si>
  <si>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</si>
  <si>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</si>
  <si>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</si>
  <si>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</si>
  <si>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</si>
  <si>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</si>
  <si>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</si>
  <si>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</si>
  <si>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</si>
  <si>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</si>
  <si>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</si>
  <si>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</si>
  <si>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</si>
  <si>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</si>
  <si>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</si>
  <si>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</si>
  <si>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</si>
  <si>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</si>
  <si>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</si>
  <si>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</si>
  <si>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</si>
  <si>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</si>
  <si>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</si>
  <si>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</si>
  <si>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</si>
  <si>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</si>
  <si>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</si>
  <si>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</si>
  <si>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</si>
  <si>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</si>
  <si>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</si>
  <si>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</si>
  <si>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</si>
  <si>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R2023</t>
  </si>
  <si>
    <t>Rekapitulace celkového rozpočtu města na rok 2023 včetně RO</t>
  </si>
  <si>
    <t>4.</t>
  </si>
  <si>
    <t>3.5.2023</t>
  </si>
  <si>
    <t>22,64+25,8+16,14=64,58</t>
  </si>
  <si>
    <t>Celkové výdaje (BV+I)</t>
  </si>
  <si>
    <t xml:space="preserve">Rozpočtové opatření č. 5/2023 - změna schváleného rozpočtu roku 2023 - květen  (údaje v tis. Kč) </t>
  </si>
  <si>
    <t>Příloha k us. RMO/</t>
  </si>
  <si>
    <t>č. 5</t>
  </si>
  <si>
    <t>24.5.2023</t>
  </si>
  <si>
    <t>Otrokovice 24.5.2023</t>
  </si>
  <si>
    <t xml:space="preserve">OŠK Fin. dar ze záštity starosty </t>
  </si>
  <si>
    <t>OŠK Fin. dar na Jógová a zdravotní cvičení v parku u MPO</t>
  </si>
  <si>
    <t>3419</t>
  </si>
  <si>
    <t>5492</t>
  </si>
  <si>
    <t>1244</t>
  </si>
  <si>
    <t>6112</t>
  </si>
  <si>
    <t>5901</t>
  </si>
  <si>
    <t>0401</t>
  </si>
  <si>
    <t>0403</t>
  </si>
  <si>
    <t>SOC Tísňové volání - nákup ostatních služeb</t>
  </si>
  <si>
    <t>SOC KPSS - pohoštění</t>
  </si>
  <si>
    <t>SOC Tísňové volání - opravy a udržování</t>
  </si>
  <si>
    <t>0516</t>
  </si>
  <si>
    <t>NZ</t>
  </si>
  <si>
    <t>0544</t>
  </si>
  <si>
    <t>0447</t>
  </si>
  <si>
    <t>0488</t>
  </si>
  <si>
    <t>0567</t>
  </si>
  <si>
    <r>
      <t xml:space="preserve">SOC Nein. dot. na činnost poskytovatelům soc. služeb, </t>
    </r>
    <r>
      <rPr>
        <sz val="10"/>
        <color rgb="FFFF0000"/>
        <rFont val="Arial"/>
        <family val="2"/>
      </rPr>
      <t>dle us. RMO/x/x/23</t>
    </r>
  </si>
  <si>
    <t>SOC Nein. dot. na činnost pro Střed. rané péče EDUCO Zlín, z.s., IČ 26986728, raná péče</t>
  </si>
  <si>
    <t>SOC Nein. dot. na činnost pro Poradenské a krizové centrum p.o. IČ 00839281, krizová pomoc</t>
  </si>
  <si>
    <t>SOC Nein. dot. na činnost pro Poradenské a krizové centrum p.o. IČ 00839281, odb. soc. poradenství</t>
  </si>
  <si>
    <t>SOC Nein. dot. na činnost pro Poradenské a krizové centrum p.o. IČ 00839281, interv. centra</t>
  </si>
  <si>
    <t>Nein. dotace od ZK ro DDM Sluníčko, př. org.  na zajištění akcí se zaměřením na bezp. ….</t>
  </si>
  <si>
    <t>00120</t>
  </si>
  <si>
    <t>0612</t>
  </si>
  <si>
    <t>OŠK Nákup služeb</t>
  </si>
  <si>
    <t>OŠK OOV digitalizace knihy o Otrokovicích</t>
  </si>
  <si>
    <t>3316</t>
  </si>
  <si>
    <t>5169</t>
  </si>
  <si>
    <t>5021</t>
  </si>
  <si>
    <t>2219</t>
  </si>
  <si>
    <t>6215</t>
  </si>
  <si>
    <t>0128</t>
  </si>
  <si>
    <t>3639</t>
  </si>
  <si>
    <t>0624</t>
  </si>
  <si>
    <t>6126</t>
  </si>
  <si>
    <t>2095</t>
  </si>
  <si>
    <t>2229</t>
  </si>
  <si>
    <t>2164</t>
  </si>
  <si>
    <t>2161</t>
  </si>
  <si>
    <t>2333</t>
  </si>
  <si>
    <t>2206</t>
  </si>
  <si>
    <t>2297</t>
  </si>
  <si>
    <t>2274</t>
  </si>
  <si>
    <t>2212</t>
  </si>
  <si>
    <t>9314</t>
  </si>
  <si>
    <t>3632</t>
  </si>
  <si>
    <t>9306</t>
  </si>
  <si>
    <t>2273</t>
  </si>
  <si>
    <t>ORM Oprava lávek přes Dřevnici</t>
  </si>
  <si>
    <t>ORM Zvýšení kapacity parkoviště u polikliniky</t>
  </si>
  <si>
    <t>ORM Stavební úpravy SAB - budova</t>
  </si>
  <si>
    <t>ORM Lávka přes Dřevnici LP2</t>
  </si>
  <si>
    <t>ORM Dopravní opatření Baťov</t>
  </si>
  <si>
    <t>ORM Zóna 30 - lokalita Horní Střed</t>
  </si>
  <si>
    <t>ORM Přednádražní prostor</t>
  </si>
  <si>
    <t xml:space="preserve">ORM Freetime zóna Trávníky </t>
  </si>
  <si>
    <t>ORM Dostavba vnitrobloku Hložkova</t>
  </si>
  <si>
    <t>ORM Ul. Bří Mrštíků chodníky + P</t>
  </si>
  <si>
    <t>ORM Rozš. hřbitova - zvýšení kapacity</t>
  </si>
  <si>
    <t>ORM Revitalizace tržiště u ČP Trávníky</t>
  </si>
  <si>
    <t>ORM Moder. a el. trati Otrokovice - Zlín</t>
  </si>
  <si>
    <t>SOC Nein. dot. na činnost pro Společnost pro ranou péči, pob. pro zrak Olomouc, IČ 75095009, raná péče</t>
  </si>
  <si>
    <t>SOC Nein. dot. na činnost pro Sociál. sl. Uherské Hradiště p.o., IČ 00092096, DZR</t>
  </si>
  <si>
    <t>SOC Nein. dot. na činnost pro Sociál. sl. Uherské Hradiště p.o., IČ 00092096, DS</t>
  </si>
  <si>
    <t>ORM Projekty nejbližších</t>
  </si>
  <si>
    <t>ORM Projekty nejbližších let</t>
  </si>
  <si>
    <t>Rozpočtové opatření č. 5/2023 - změna schvál. rozpočtu roku 2023 - květen  (údaje v tis. Kč) DODATEK</t>
  </si>
  <si>
    <t>Příloha k us. RMO/x/x/23</t>
  </si>
  <si>
    <t>5023</t>
  </si>
  <si>
    <t>5026</t>
  </si>
  <si>
    <t>KTAJ Odměny členů zastupitelstva</t>
  </si>
  <si>
    <t>KTAJ Odchodné</t>
  </si>
  <si>
    <t>KRŘ Ochrana obyvatelstva - potraviny</t>
  </si>
  <si>
    <t>KRŘ Ochrana obyvatelstva - pohoštění</t>
  </si>
  <si>
    <t>5212</t>
  </si>
  <si>
    <t>5131</t>
  </si>
  <si>
    <t>5175</t>
  </si>
  <si>
    <t>5.</t>
  </si>
  <si>
    <t>6.</t>
  </si>
  <si>
    <t>KRŘ Ochrana obyvatelstva - pohoštění pro IZS při zásahu</t>
  </si>
  <si>
    <t>Nein. dotace od ZK pro DDM Sluníčko, př. org.  na zajištění akcí se zaměřením na bezp. ….</t>
  </si>
  <si>
    <t>Příloha k us. RMO/33/8/23</t>
  </si>
  <si>
    <t>SOC Nein. dot. na činnost poskytovatelům soc. služeb, dle us. RMO/29/8/23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</si>
</sst>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0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1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0" fillId="0" borderId="0" xfId="0"/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4" fontId="1" fillId="0" borderId="5" xfId="0" applyNumberFormat="1" applyFont="1" applyFill="1" applyBorder="1"/>
    <xf numFmtId="0" fontId="0" fillId="0" borderId="0" xfId="0"/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3" fillId="4" borderId="15" xfId="20" applyNumberFormat="1" applyFont="1" applyFill="1" applyBorder="1" applyAlignment="1" applyProtection="1">
      <alignment vertical="center"/>
      <protection/>
    </xf>
    <xf numFmtId="4" fontId="3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49" fontId="1" fillId="5" borderId="5" xfId="22" applyNumberFormat="1" applyFont="1" applyFill="1" applyBorder="1" applyAlignment="1">
      <alignment horizontal="left" vertical="center" wrapText="1"/>
      <protection/>
    </xf>
    <xf numFmtId="49" fontId="3" fillId="5" borderId="5" xfId="22" applyNumberFormat="1" applyFont="1" applyFill="1" applyBorder="1" applyAlignment="1">
      <alignment horizontal="center" vertical="center" wrapText="1"/>
      <protection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" fontId="3" fillId="5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/>
    </xf>
    <xf numFmtId="49" fontId="3" fillId="0" borderId="5" xfId="22" applyNumberFormat="1" applyFont="1" applyFill="1" applyBorder="1" applyAlignment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0" fillId="5" borderId="5" xfId="0" applyFill="1" applyBorder="1"/>
    <xf numFmtId="0" fontId="11" fillId="5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8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110" zoomScaleNormal="110" workbookViewId="0" topLeftCell="A1">
      <selection activeCell="A1" sqref="A1:XFD1048576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9.57421875" style="0" customWidth="1"/>
    <col min="5" max="6" width="7.28125" style="0" customWidth="1"/>
    <col min="7" max="7" width="6.7109375" style="0" customWidth="1"/>
    <col min="8" max="10" width="10.140625" style="0" customWidth="1"/>
  </cols>
  <sheetData>
    <row r="1" spans="1:10" ht="12.95" customHeight="1">
      <c r="A1" s="1" t="s">
        <v>40</v>
      </c>
      <c r="B1" s="46"/>
      <c r="C1" s="2"/>
      <c r="D1" s="2"/>
      <c r="E1" s="3"/>
      <c r="F1" s="3"/>
      <c r="G1" s="3"/>
      <c r="H1" s="140" t="s">
        <v>41</v>
      </c>
      <c r="I1" s="140"/>
      <c r="J1" s="140"/>
    </row>
    <row r="2" spans="1:10" ht="12.95" customHeight="1">
      <c r="A2" s="4" t="s">
        <v>0</v>
      </c>
      <c r="B2" s="141" t="s">
        <v>1</v>
      </c>
      <c r="C2" s="4"/>
      <c r="D2" s="4" t="s">
        <v>2</v>
      </c>
      <c r="E2" s="141" t="s">
        <v>3</v>
      </c>
      <c r="F2" s="141" t="s">
        <v>4</v>
      </c>
      <c r="G2" s="141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42"/>
      <c r="C3" s="5"/>
      <c r="D3" s="5" t="s">
        <v>10</v>
      </c>
      <c r="E3" s="142"/>
      <c r="F3" s="142"/>
      <c r="G3" s="142"/>
      <c r="H3" s="5" t="s">
        <v>11</v>
      </c>
      <c r="I3" s="5" t="s">
        <v>42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s="53" customFormat="1" ht="12.95" customHeight="1">
      <c r="A5" s="137" t="s">
        <v>13</v>
      </c>
      <c r="B5" s="69" t="s">
        <v>68</v>
      </c>
      <c r="C5" s="51"/>
      <c r="D5" s="50" t="s">
        <v>69</v>
      </c>
      <c r="E5" s="10"/>
      <c r="F5" s="96">
        <v>4122</v>
      </c>
      <c r="G5" s="97" t="s">
        <v>70</v>
      </c>
      <c r="H5" s="13">
        <v>25</v>
      </c>
      <c r="I5" s="11">
        <v>36</v>
      </c>
      <c r="J5" s="66">
        <f aca="true" t="shared" si="0" ref="J5:J6">H5+I5</f>
        <v>61</v>
      </c>
    </row>
    <row r="6" spans="1:10" s="53" customFormat="1" ht="12.95" customHeight="1">
      <c r="A6" s="139"/>
      <c r="B6" s="69" t="s">
        <v>68</v>
      </c>
      <c r="C6" s="51"/>
      <c r="D6" s="50" t="s">
        <v>69</v>
      </c>
      <c r="E6" s="10">
        <v>3421</v>
      </c>
      <c r="F6" s="96">
        <v>5336</v>
      </c>
      <c r="G6" s="97" t="s">
        <v>70</v>
      </c>
      <c r="H6" s="13">
        <v>25</v>
      </c>
      <c r="I6" s="11">
        <v>36</v>
      </c>
      <c r="J6" s="66">
        <f t="shared" si="0"/>
        <v>61</v>
      </c>
    </row>
    <row r="7" spans="1:10" ht="12.95" customHeight="1">
      <c r="A7" s="14"/>
      <c r="B7" s="15"/>
      <c r="C7" s="16"/>
      <c r="D7" s="16"/>
      <c r="E7" s="146" t="s">
        <v>16</v>
      </c>
      <c r="F7" s="146"/>
      <c r="G7" s="146"/>
      <c r="H7" s="12">
        <f>H5</f>
        <v>25</v>
      </c>
      <c r="I7" s="12">
        <f aca="true" t="shared" si="1" ref="I7:J7">I5</f>
        <v>36</v>
      </c>
      <c r="J7" s="12">
        <f t="shared" si="1"/>
        <v>61</v>
      </c>
    </row>
    <row r="8" spans="1:12" ht="12.95" customHeight="1">
      <c r="A8" s="14"/>
      <c r="B8" s="17" t="s">
        <v>34</v>
      </c>
      <c r="C8" s="16"/>
      <c r="D8" s="16"/>
      <c r="E8" s="147" t="s">
        <v>17</v>
      </c>
      <c r="F8" s="147"/>
      <c r="G8" s="147"/>
      <c r="H8" s="12">
        <f>H6</f>
        <v>25</v>
      </c>
      <c r="I8" s="12">
        <f aca="true" t="shared" si="2" ref="I8:J8">I6</f>
        <v>36</v>
      </c>
      <c r="J8" s="12">
        <f t="shared" si="2"/>
        <v>61</v>
      </c>
      <c r="K8" s="62"/>
      <c r="L8" s="61"/>
    </row>
    <row r="9" spans="1:11" ht="12.95" customHeight="1">
      <c r="A9" s="14"/>
      <c r="B9" s="18"/>
      <c r="C9" s="16"/>
      <c r="D9" s="16"/>
      <c r="E9" s="148" t="s">
        <v>18</v>
      </c>
      <c r="F9" s="148"/>
      <c r="G9" s="148"/>
      <c r="H9" s="12">
        <v>0</v>
      </c>
      <c r="I9" s="12">
        <v>0</v>
      </c>
      <c r="J9" s="12">
        <v>0</v>
      </c>
      <c r="K9" s="63"/>
    </row>
    <row r="10" spans="1:10" ht="12.95" customHeight="1">
      <c r="A10" s="20"/>
      <c r="B10" s="21"/>
      <c r="C10" s="22"/>
      <c r="D10" s="22"/>
      <c r="E10" s="148" t="s">
        <v>19</v>
      </c>
      <c r="F10" s="148"/>
      <c r="G10" s="148"/>
      <c r="H10" s="23">
        <f>H7-H8-H9</f>
        <v>0</v>
      </c>
      <c r="I10" s="23">
        <f>I7-I8-I9</f>
        <v>0</v>
      </c>
      <c r="J10" s="23">
        <f>J7-J8-J9</f>
        <v>0</v>
      </c>
    </row>
    <row r="11" spans="1:10" ht="12.95" customHeight="1">
      <c r="A11" s="24" t="s">
        <v>20</v>
      </c>
      <c r="B11" s="25"/>
      <c r="C11" s="26"/>
      <c r="D11" s="26"/>
      <c r="E11" s="27"/>
      <c r="F11" s="25"/>
      <c r="G11" s="25"/>
      <c r="H11" s="28"/>
      <c r="I11" s="28"/>
      <c r="J11" s="29"/>
    </row>
    <row r="12" spans="1:11" ht="12.95" customHeight="1">
      <c r="A12" s="137" t="s">
        <v>13</v>
      </c>
      <c r="B12" s="69" t="s">
        <v>45</v>
      </c>
      <c r="C12" s="69"/>
      <c r="D12" s="69"/>
      <c r="E12" s="50" t="s">
        <v>50</v>
      </c>
      <c r="F12" s="50" t="s">
        <v>51</v>
      </c>
      <c r="G12" s="50" t="s">
        <v>49</v>
      </c>
      <c r="H12" s="70">
        <v>78</v>
      </c>
      <c r="I12" s="71">
        <v>-5</v>
      </c>
      <c r="J12" s="70">
        <f aca="true" t="shared" si="3" ref="J12:J15">H12+I12</f>
        <v>73</v>
      </c>
      <c r="K12" s="86"/>
    </row>
    <row r="13" spans="1:10" ht="12.95" customHeight="1">
      <c r="A13" s="138"/>
      <c r="B13" s="69" t="s">
        <v>46</v>
      </c>
      <c r="C13" s="120"/>
      <c r="D13" s="69"/>
      <c r="E13" s="50" t="s">
        <v>47</v>
      </c>
      <c r="F13" s="50" t="s">
        <v>48</v>
      </c>
      <c r="G13" s="50"/>
      <c r="H13" s="70">
        <v>86.3</v>
      </c>
      <c r="I13" s="71">
        <v>5</v>
      </c>
      <c r="J13" s="70">
        <f t="shared" si="3"/>
        <v>91.3</v>
      </c>
    </row>
    <row r="14" spans="1:10" s="67" customFormat="1" ht="12.95" customHeight="1">
      <c r="A14" s="138"/>
      <c r="B14" s="69" t="s">
        <v>71</v>
      </c>
      <c r="C14" s="120"/>
      <c r="D14" s="69"/>
      <c r="E14" s="50" t="s">
        <v>73</v>
      </c>
      <c r="F14" s="50" t="s">
        <v>74</v>
      </c>
      <c r="G14" s="50"/>
      <c r="H14" s="70">
        <v>80</v>
      </c>
      <c r="I14" s="121">
        <v>-20.1</v>
      </c>
      <c r="J14" s="70">
        <f t="shared" si="3"/>
        <v>59.9</v>
      </c>
    </row>
    <row r="15" spans="1:10" s="67" customFormat="1" ht="12.95" customHeight="1">
      <c r="A15" s="139"/>
      <c r="B15" s="99" t="s">
        <v>72</v>
      </c>
      <c r="C15" s="100" t="s">
        <v>58</v>
      </c>
      <c r="D15" s="99"/>
      <c r="E15" s="101" t="s">
        <v>73</v>
      </c>
      <c r="F15" s="101" t="s">
        <v>75</v>
      </c>
      <c r="G15" s="101"/>
      <c r="H15" s="102">
        <v>0</v>
      </c>
      <c r="I15" s="119">
        <v>20.1</v>
      </c>
      <c r="J15" s="102">
        <f t="shared" si="3"/>
        <v>20.1</v>
      </c>
    </row>
    <row r="16" spans="1:10" s="67" customFormat="1" ht="12.95" customHeight="1">
      <c r="A16" s="137" t="s">
        <v>14</v>
      </c>
      <c r="B16" s="68" t="s">
        <v>54</v>
      </c>
      <c r="C16" s="104"/>
      <c r="D16" s="104"/>
      <c r="E16" s="10">
        <v>4399</v>
      </c>
      <c r="F16" s="10">
        <v>5169</v>
      </c>
      <c r="G16" s="97" t="s">
        <v>52</v>
      </c>
      <c r="H16" s="13">
        <v>9</v>
      </c>
      <c r="I16" s="105">
        <v>-1</v>
      </c>
      <c r="J16" s="106">
        <f aca="true" t="shared" si="4" ref="J16:J18">H16+I16</f>
        <v>8</v>
      </c>
    </row>
    <row r="17" spans="1:10" s="67" customFormat="1" ht="12.95" customHeight="1">
      <c r="A17" s="138"/>
      <c r="B17" s="98" t="s">
        <v>55</v>
      </c>
      <c r="C17" s="107"/>
      <c r="D17" s="107"/>
      <c r="E17" s="108">
        <v>4379</v>
      </c>
      <c r="F17" s="108">
        <v>5175</v>
      </c>
      <c r="G17" s="109" t="s">
        <v>53</v>
      </c>
      <c r="H17" s="110">
        <v>30</v>
      </c>
      <c r="I17" s="111">
        <v>-5</v>
      </c>
      <c r="J17" s="106">
        <f t="shared" si="4"/>
        <v>25</v>
      </c>
    </row>
    <row r="18" spans="1:10" ht="12.95" customHeight="1">
      <c r="A18" s="139"/>
      <c r="B18" s="98" t="s">
        <v>56</v>
      </c>
      <c r="C18" s="107"/>
      <c r="D18" s="107"/>
      <c r="E18" s="108">
        <v>4399</v>
      </c>
      <c r="F18" s="108">
        <v>5171</v>
      </c>
      <c r="G18" s="112" t="s">
        <v>52</v>
      </c>
      <c r="H18" s="110">
        <v>3</v>
      </c>
      <c r="I18" s="111">
        <v>6</v>
      </c>
      <c r="J18" s="66">
        <f t="shared" si="4"/>
        <v>9</v>
      </c>
    </row>
    <row r="19" spans="1:10" s="67" customFormat="1" ht="12.95" customHeight="1">
      <c r="A19" s="137" t="s">
        <v>15</v>
      </c>
      <c r="B19" s="68" t="s">
        <v>63</v>
      </c>
      <c r="C19" s="51"/>
      <c r="D19" s="94"/>
      <c r="E19" s="94">
        <v>4357</v>
      </c>
      <c r="F19" s="94">
        <v>5222</v>
      </c>
      <c r="G19" s="50" t="s">
        <v>57</v>
      </c>
      <c r="H19" s="70">
        <v>92.4</v>
      </c>
      <c r="I19" s="11">
        <v>-92.4</v>
      </c>
      <c r="J19" s="52">
        <f aca="true" t="shared" si="5" ref="J19:J24">H19+I19</f>
        <v>0</v>
      </c>
    </row>
    <row r="20" spans="1:10" s="53" customFormat="1" ht="12.95" customHeight="1">
      <c r="A20" s="138"/>
      <c r="B20" s="113" t="s">
        <v>108</v>
      </c>
      <c r="C20" s="114" t="s">
        <v>58</v>
      </c>
      <c r="D20" s="115"/>
      <c r="E20" s="115">
        <v>3543</v>
      </c>
      <c r="F20" s="115">
        <v>5222</v>
      </c>
      <c r="G20" s="101" t="s">
        <v>59</v>
      </c>
      <c r="H20" s="102">
        <v>0</v>
      </c>
      <c r="I20" s="103">
        <v>5.4</v>
      </c>
      <c r="J20" s="116">
        <f t="shared" si="5"/>
        <v>5.4</v>
      </c>
    </row>
    <row r="21" spans="1:10" s="65" customFormat="1" ht="12.95" customHeight="1">
      <c r="A21" s="138"/>
      <c r="B21" s="68" t="s">
        <v>64</v>
      </c>
      <c r="C21" s="51"/>
      <c r="D21" s="118"/>
      <c r="E21" s="118">
        <v>4371</v>
      </c>
      <c r="F21" s="118">
        <v>5222</v>
      </c>
      <c r="G21" s="50" t="s">
        <v>60</v>
      </c>
      <c r="H21" s="70">
        <v>85</v>
      </c>
      <c r="I21" s="71">
        <v>13.3</v>
      </c>
      <c r="J21" s="52">
        <f t="shared" si="5"/>
        <v>98.3</v>
      </c>
    </row>
    <row r="22" spans="1:10" s="65" customFormat="1" ht="12.95" customHeight="1">
      <c r="A22" s="138"/>
      <c r="B22" s="113" t="s">
        <v>67</v>
      </c>
      <c r="C22" s="114" t="s">
        <v>58</v>
      </c>
      <c r="D22" s="115"/>
      <c r="E22" s="115">
        <v>4372</v>
      </c>
      <c r="F22" s="115">
        <v>5339</v>
      </c>
      <c r="G22" s="101" t="s">
        <v>61</v>
      </c>
      <c r="H22" s="102">
        <v>0</v>
      </c>
      <c r="I22" s="117">
        <v>1.2</v>
      </c>
      <c r="J22" s="116">
        <f t="shared" si="5"/>
        <v>1.2</v>
      </c>
    </row>
    <row r="23" spans="1:10" s="65" customFormat="1" ht="12.95" customHeight="1">
      <c r="A23" s="138"/>
      <c r="B23" s="113" t="s">
        <v>65</v>
      </c>
      <c r="C23" s="114" t="s">
        <v>58</v>
      </c>
      <c r="D23" s="115"/>
      <c r="E23" s="115">
        <v>4372</v>
      </c>
      <c r="F23" s="115">
        <v>5339</v>
      </c>
      <c r="G23" s="101" t="s">
        <v>61</v>
      </c>
      <c r="H23" s="102">
        <v>0</v>
      </c>
      <c r="I23" s="103">
        <v>2.1</v>
      </c>
      <c r="J23" s="116">
        <f t="shared" si="5"/>
        <v>2.1</v>
      </c>
    </row>
    <row r="24" spans="1:10" s="65" customFormat="1" ht="12.95" customHeight="1">
      <c r="A24" s="138"/>
      <c r="B24" s="113" t="s">
        <v>66</v>
      </c>
      <c r="C24" s="114" t="s">
        <v>58</v>
      </c>
      <c r="D24" s="115"/>
      <c r="E24" s="115">
        <v>4312</v>
      </c>
      <c r="F24" s="115">
        <v>5339</v>
      </c>
      <c r="G24" s="101" t="s">
        <v>61</v>
      </c>
      <c r="H24" s="102">
        <v>0</v>
      </c>
      <c r="I24" s="103">
        <v>33.9</v>
      </c>
      <c r="J24" s="116">
        <f t="shared" si="5"/>
        <v>33.9</v>
      </c>
    </row>
    <row r="25" spans="1:10" s="65" customFormat="1" ht="12.95" customHeight="1">
      <c r="A25" s="138"/>
      <c r="B25" s="113" t="s">
        <v>109</v>
      </c>
      <c r="C25" s="114" t="s">
        <v>58</v>
      </c>
      <c r="D25" s="115"/>
      <c r="E25" s="115">
        <v>4357</v>
      </c>
      <c r="F25" s="115">
        <v>5339</v>
      </c>
      <c r="G25" s="101" t="s">
        <v>62</v>
      </c>
      <c r="H25" s="102">
        <v>0</v>
      </c>
      <c r="I25" s="117">
        <v>16.2</v>
      </c>
      <c r="J25" s="116">
        <f aca="true" t="shared" si="6" ref="J25:J27">H25+I25</f>
        <v>16.2</v>
      </c>
    </row>
    <row r="26" spans="1:10" s="65" customFormat="1" ht="12.95" customHeight="1">
      <c r="A26" s="138"/>
      <c r="B26" s="113" t="s">
        <v>110</v>
      </c>
      <c r="C26" s="114" t="s">
        <v>58</v>
      </c>
      <c r="D26" s="115"/>
      <c r="E26" s="115">
        <v>4350</v>
      </c>
      <c r="F26" s="115">
        <v>5339</v>
      </c>
      <c r="G26" s="101" t="s">
        <v>62</v>
      </c>
      <c r="H26" s="102">
        <v>0</v>
      </c>
      <c r="I26" s="103">
        <v>8.3</v>
      </c>
      <c r="J26" s="116">
        <f t="shared" si="6"/>
        <v>8.3</v>
      </c>
    </row>
    <row r="27" spans="1:10" s="65" customFormat="1" ht="12.95" customHeight="1">
      <c r="A27" s="138"/>
      <c r="B27" s="113" t="s">
        <v>109</v>
      </c>
      <c r="C27" s="114" t="s">
        <v>58</v>
      </c>
      <c r="D27" s="115"/>
      <c r="E27" s="115">
        <v>4357</v>
      </c>
      <c r="F27" s="115">
        <v>5339</v>
      </c>
      <c r="G27" s="101" t="s">
        <v>62</v>
      </c>
      <c r="H27" s="102">
        <v>0</v>
      </c>
      <c r="I27" s="103">
        <v>12</v>
      </c>
      <c r="J27" s="116">
        <f t="shared" si="6"/>
        <v>12</v>
      </c>
    </row>
    <row r="28" spans="1:14" s="65" customFormat="1" ht="12.95" customHeight="1">
      <c r="A28" s="137" t="s">
        <v>36</v>
      </c>
      <c r="B28" s="68" t="s">
        <v>112</v>
      </c>
      <c r="C28" s="122"/>
      <c r="D28" s="122"/>
      <c r="E28" s="126" t="s">
        <v>79</v>
      </c>
      <c r="F28" s="127">
        <v>5169</v>
      </c>
      <c r="G28" s="126" t="s">
        <v>78</v>
      </c>
      <c r="H28" s="70">
        <v>100</v>
      </c>
      <c r="I28" s="11">
        <v>-100</v>
      </c>
      <c r="J28" s="52">
        <f>H28+I28</f>
        <v>0</v>
      </c>
      <c r="K28" s="90" t="s">
        <v>38</v>
      </c>
      <c r="L28" s="91"/>
      <c r="M28" s="89"/>
      <c r="N28" s="89" t="e">
        <f>SUM(#REF!)</f>
        <v>#REF!</v>
      </c>
    </row>
    <row r="29" spans="1:14" s="65" customFormat="1" ht="12.95" customHeight="1">
      <c r="A29" s="138"/>
      <c r="B29" s="68" t="s">
        <v>112</v>
      </c>
      <c r="C29" s="122"/>
      <c r="D29" s="122"/>
      <c r="E29" s="126" t="s">
        <v>79</v>
      </c>
      <c r="F29" s="127">
        <v>5166</v>
      </c>
      <c r="G29" s="126" t="s">
        <v>78</v>
      </c>
      <c r="H29" s="70">
        <v>100</v>
      </c>
      <c r="I29" s="11">
        <v>1110</v>
      </c>
      <c r="J29" s="52">
        <f>H29+I29</f>
        <v>1210</v>
      </c>
      <c r="K29" s="92"/>
      <c r="L29" s="93"/>
      <c r="M29" s="89"/>
      <c r="N29" s="89"/>
    </row>
    <row r="30" spans="1:12" s="65" customFormat="1" ht="12.95" customHeight="1">
      <c r="A30" s="139"/>
      <c r="B30" s="68" t="s">
        <v>95</v>
      </c>
      <c r="C30" s="122"/>
      <c r="D30" s="122"/>
      <c r="E30" s="126" t="s">
        <v>76</v>
      </c>
      <c r="F30" s="127">
        <v>5171</v>
      </c>
      <c r="G30" s="126" t="s">
        <v>81</v>
      </c>
      <c r="H30" s="70">
        <v>1698</v>
      </c>
      <c r="I30" s="11">
        <v>-246</v>
      </c>
      <c r="J30" s="52">
        <f>H30+I30</f>
        <v>1452</v>
      </c>
      <c r="K30" s="73"/>
      <c r="L30" s="72"/>
    </row>
    <row r="31" spans="1:10" ht="12.95" customHeight="1">
      <c r="A31" s="20"/>
      <c r="B31" s="25"/>
      <c r="C31" s="26"/>
      <c r="D31" s="26"/>
      <c r="E31" s="149" t="s">
        <v>21</v>
      </c>
      <c r="F31" s="140"/>
      <c r="G31" s="150"/>
      <c r="H31" s="31">
        <f>SUM(H12:H30)</f>
        <v>2361.7</v>
      </c>
      <c r="I31" s="31">
        <f>SUM(I12:I30)</f>
        <v>764</v>
      </c>
      <c r="J31" s="31">
        <f>SUM(J12:J30)</f>
        <v>3125.7</v>
      </c>
    </row>
    <row r="32" spans="1:10" ht="12.95" customHeight="1">
      <c r="A32" s="47" t="s">
        <v>22</v>
      </c>
      <c r="B32" s="25"/>
      <c r="C32" s="26"/>
      <c r="D32" s="26"/>
      <c r="E32" s="27"/>
      <c r="F32" s="25"/>
      <c r="G32" s="25"/>
      <c r="H32" s="28"/>
      <c r="I32" s="28"/>
      <c r="J32" s="32"/>
    </row>
    <row r="33" spans="1:10" s="67" customFormat="1" ht="12.95" customHeight="1">
      <c r="A33" s="134" t="s">
        <v>13</v>
      </c>
      <c r="B33" s="68" t="s">
        <v>96</v>
      </c>
      <c r="C33" s="122"/>
      <c r="D33" s="122"/>
      <c r="E33" s="126" t="s">
        <v>76</v>
      </c>
      <c r="F33" s="127">
        <v>6121</v>
      </c>
      <c r="G33" s="128" t="s">
        <v>77</v>
      </c>
      <c r="H33" s="70">
        <v>1500</v>
      </c>
      <c r="I33" s="11">
        <v>-469</v>
      </c>
      <c r="J33" s="52">
        <f aca="true" t="shared" si="7" ref="J33:J45">H33+I33</f>
        <v>1031</v>
      </c>
    </row>
    <row r="34" spans="1:10" s="67" customFormat="1" ht="12.95" customHeight="1">
      <c r="A34" s="135"/>
      <c r="B34" s="68" t="s">
        <v>111</v>
      </c>
      <c r="C34" s="122"/>
      <c r="D34" s="122"/>
      <c r="E34" s="118">
        <v>3639</v>
      </c>
      <c r="F34" s="118">
        <v>6121</v>
      </c>
      <c r="G34" s="50" t="s">
        <v>78</v>
      </c>
      <c r="H34" s="70">
        <v>850</v>
      </c>
      <c r="I34" s="11">
        <v>-850</v>
      </c>
      <c r="J34" s="52">
        <f t="shared" si="7"/>
        <v>0</v>
      </c>
    </row>
    <row r="35" spans="1:10" s="67" customFormat="1" ht="12.95" customHeight="1">
      <c r="A35" s="135"/>
      <c r="B35" s="113" t="s">
        <v>97</v>
      </c>
      <c r="C35" s="114" t="s">
        <v>58</v>
      </c>
      <c r="D35" s="113"/>
      <c r="E35" s="115">
        <v>3412</v>
      </c>
      <c r="F35" s="115">
        <v>6121</v>
      </c>
      <c r="G35" s="101" t="s">
        <v>80</v>
      </c>
      <c r="H35" s="102">
        <v>0</v>
      </c>
      <c r="I35" s="117">
        <v>309</v>
      </c>
      <c r="J35" s="116">
        <f t="shared" si="7"/>
        <v>309</v>
      </c>
    </row>
    <row r="36" spans="1:10" s="67" customFormat="1" ht="12.95" customHeight="1">
      <c r="A36" s="135"/>
      <c r="B36" s="68" t="s">
        <v>98</v>
      </c>
      <c r="C36" s="123"/>
      <c r="D36" s="123"/>
      <c r="E36" s="126" t="s">
        <v>76</v>
      </c>
      <c r="F36" s="127">
        <v>6121</v>
      </c>
      <c r="G36" s="126" t="s">
        <v>82</v>
      </c>
      <c r="H36" s="70">
        <v>390</v>
      </c>
      <c r="I36" s="11">
        <v>246</v>
      </c>
      <c r="J36" s="52">
        <f t="shared" si="7"/>
        <v>636</v>
      </c>
    </row>
    <row r="37" spans="1:10" s="67" customFormat="1" ht="12.95" customHeight="1">
      <c r="A37" s="135"/>
      <c r="B37" s="68" t="s">
        <v>99</v>
      </c>
      <c r="C37" s="123"/>
      <c r="D37" s="123"/>
      <c r="E37" s="126" t="s">
        <v>83</v>
      </c>
      <c r="F37" s="127">
        <v>6121</v>
      </c>
      <c r="G37" s="126" t="s">
        <v>84</v>
      </c>
      <c r="H37" s="70">
        <v>400</v>
      </c>
      <c r="I37" s="11">
        <v>-180</v>
      </c>
      <c r="J37" s="52">
        <f t="shared" si="7"/>
        <v>220</v>
      </c>
    </row>
    <row r="38" spans="1:10" s="67" customFormat="1" ht="12.95" customHeight="1">
      <c r="A38" s="135"/>
      <c r="B38" s="113" t="s">
        <v>100</v>
      </c>
      <c r="C38" s="125" t="s">
        <v>58</v>
      </c>
      <c r="D38" s="124"/>
      <c r="E38" s="129" t="s">
        <v>83</v>
      </c>
      <c r="F38" s="130">
        <v>6121</v>
      </c>
      <c r="G38" s="129" t="s">
        <v>85</v>
      </c>
      <c r="H38" s="102">
        <v>0</v>
      </c>
      <c r="I38" s="117">
        <v>180</v>
      </c>
      <c r="J38" s="116">
        <f t="shared" si="7"/>
        <v>180</v>
      </c>
    </row>
    <row r="39" spans="1:10" s="67" customFormat="1" ht="12.95" customHeight="1">
      <c r="A39" s="135"/>
      <c r="B39" s="68" t="s">
        <v>107</v>
      </c>
      <c r="C39" s="123"/>
      <c r="D39" s="123"/>
      <c r="E39" s="126" t="s">
        <v>79</v>
      </c>
      <c r="F39" s="127">
        <v>6121</v>
      </c>
      <c r="G39" s="126" t="s">
        <v>86</v>
      </c>
      <c r="H39" s="70">
        <v>500</v>
      </c>
      <c r="I39" s="11">
        <v>-40</v>
      </c>
      <c r="J39" s="52">
        <f t="shared" si="7"/>
        <v>460</v>
      </c>
    </row>
    <row r="40" spans="1:10" s="67" customFormat="1" ht="12.95" customHeight="1">
      <c r="A40" s="135"/>
      <c r="B40" s="68" t="s">
        <v>101</v>
      </c>
      <c r="C40" s="123"/>
      <c r="D40" s="123"/>
      <c r="E40" s="126" t="s">
        <v>79</v>
      </c>
      <c r="F40" s="127">
        <v>6121</v>
      </c>
      <c r="G40" s="126" t="s">
        <v>87</v>
      </c>
      <c r="H40" s="70">
        <v>345</v>
      </c>
      <c r="I40" s="11">
        <v>40</v>
      </c>
      <c r="J40" s="52">
        <f t="shared" si="7"/>
        <v>385</v>
      </c>
    </row>
    <row r="41" spans="1:10" s="67" customFormat="1" ht="12.95" customHeight="1">
      <c r="A41" s="135"/>
      <c r="B41" s="68" t="s">
        <v>102</v>
      </c>
      <c r="C41" s="123"/>
      <c r="D41" s="123"/>
      <c r="E41" s="126" t="s">
        <v>47</v>
      </c>
      <c r="F41" s="127">
        <v>6121</v>
      </c>
      <c r="G41" s="126" t="s">
        <v>88</v>
      </c>
      <c r="H41" s="70">
        <v>2200</v>
      </c>
      <c r="I41" s="11">
        <v>-11</v>
      </c>
      <c r="J41" s="52">
        <f t="shared" si="7"/>
        <v>2189</v>
      </c>
    </row>
    <row r="42" spans="1:10" s="67" customFormat="1" ht="12.95" customHeight="1">
      <c r="A42" s="135"/>
      <c r="B42" s="68" t="s">
        <v>103</v>
      </c>
      <c r="C42" s="123"/>
      <c r="D42" s="123"/>
      <c r="E42" s="126" t="s">
        <v>79</v>
      </c>
      <c r="F42" s="127">
        <v>6121</v>
      </c>
      <c r="G42" s="126" t="s">
        <v>89</v>
      </c>
      <c r="H42" s="70">
        <v>50</v>
      </c>
      <c r="I42" s="11">
        <v>11</v>
      </c>
      <c r="J42" s="52">
        <f t="shared" si="7"/>
        <v>61</v>
      </c>
    </row>
    <row r="43" spans="1:10" s="67" customFormat="1" ht="12.95" customHeight="1">
      <c r="A43" s="135"/>
      <c r="B43" s="68" t="s">
        <v>104</v>
      </c>
      <c r="C43" s="123"/>
      <c r="D43" s="123"/>
      <c r="E43" s="126" t="s">
        <v>90</v>
      </c>
      <c r="F43" s="127">
        <v>6121</v>
      </c>
      <c r="G43" s="126" t="s">
        <v>91</v>
      </c>
      <c r="H43" s="70">
        <v>1400</v>
      </c>
      <c r="I43" s="11">
        <v>-650</v>
      </c>
      <c r="J43" s="52">
        <f t="shared" si="7"/>
        <v>750</v>
      </c>
    </row>
    <row r="44" spans="1:10" s="67" customFormat="1" ht="12.95" customHeight="1">
      <c r="A44" s="135"/>
      <c r="B44" s="68" t="s">
        <v>105</v>
      </c>
      <c r="C44" s="123"/>
      <c r="D44" s="123"/>
      <c r="E44" s="126" t="s">
        <v>92</v>
      </c>
      <c r="F44" s="127">
        <v>6121</v>
      </c>
      <c r="G44" s="126" t="s">
        <v>93</v>
      </c>
      <c r="H44" s="70">
        <v>3000</v>
      </c>
      <c r="I44" s="11">
        <v>450</v>
      </c>
      <c r="J44" s="52">
        <f t="shared" si="7"/>
        <v>3450</v>
      </c>
    </row>
    <row r="45" spans="1:10" s="67" customFormat="1" ht="12.95" customHeight="1">
      <c r="A45" s="136"/>
      <c r="B45" s="68" t="s">
        <v>106</v>
      </c>
      <c r="C45" s="123"/>
      <c r="D45" s="123"/>
      <c r="E45" s="126" t="s">
        <v>79</v>
      </c>
      <c r="F45" s="127">
        <v>6121</v>
      </c>
      <c r="G45" s="126" t="s">
        <v>94</v>
      </c>
      <c r="H45" s="70">
        <v>400</v>
      </c>
      <c r="I45" s="11">
        <v>200</v>
      </c>
      <c r="J45" s="52">
        <f t="shared" si="7"/>
        <v>600</v>
      </c>
    </row>
    <row r="46" spans="1:10" ht="12.95" customHeight="1">
      <c r="A46" s="54"/>
      <c r="B46" s="55"/>
      <c r="C46" s="56"/>
      <c r="D46" s="56"/>
      <c r="E46" s="151" t="s">
        <v>23</v>
      </c>
      <c r="F46" s="151"/>
      <c r="G46" s="151"/>
      <c r="H46" s="45">
        <f>SUM(H33:H45)</f>
        <v>11035</v>
      </c>
      <c r="I46" s="45">
        <f aca="true" t="shared" si="8" ref="I46:J46">SUM(I33:I45)</f>
        <v>-764</v>
      </c>
      <c r="J46" s="45">
        <f t="shared" si="8"/>
        <v>10271</v>
      </c>
    </row>
    <row r="47" spans="1:10" ht="12.95" customHeight="1">
      <c r="A47" s="57" t="s">
        <v>32</v>
      </c>
      <c r="B47" s="58"/>
      <c r="C47" s="59"/>
      <c r="D47" s="59"/>
      <c r="E47" s="60"/>
      <c r="F47" s="60"/>
      <c r="G47" s="60"/>
      <c r="H47" s="42"/>
      <c r="I47" s="43"/>
      <c r="J47" s="19"/>
    </row>
    <row r="48" spans="1:10" s="67" customFormat="1" ht="12.95" customHeight="1">
      <c r="A48" s="94" t="s">
        <v>13</v>
      </c>
      <c r="B48" s="68"/>
      <c r="C48" s="51"/>
      <c r="D48" s="94"/>
      <c r="E48" s="95"/>
      <c r="F48" s="50"/>
      <c r="G48" s="50"/>
      <c r="H48" s="70"/>
      <c r="I48" s="71"/>
      <c r="J48" s="70"/>
    </row>
    <row r="49" spans="1:10" ht="12.95" customHeight="1">
      <c r="A49" s="22"/>
      <c r="B49" s="21"/>
      <c r="C49" s="22"/>
      <c r="D49" s="22"/>
      <c r="E49" s="152" t="s">
        <v>33</v>
      </c>
      <c r="F49" s="153"/>
      <c r="G49" s="154"/>
      <c r="H49" s="64">
        <f>SUM(H48:H48)</f>
        <v>0</v>
      </c>
      <c r="I49" s="45">
        <v>0</v>
      </c>
      <c r="J49" s="64">
        <f>SUM(J48:J48)</f>
        <v>0</v>
      </c>
    </row>
    <row r="50" spans="1:10" ht="12.95" customHeight="1">
      <c r="A50" s="22"/>
      <c r="B50" s="21"/>
      <c r="C50" s="22"/>
      <c r="D50" s="22"/>
      <c r="E50" s="33"/>
      <c r="F50" s="33"/>
      <c r="G50" s="34"/>
      <c r="H50" s="42"/>
      <c r="I50" s="43"/>
      <c r="J50" s="44"/>
    </row>
    <row r="51" spans="1:10" ht="12.95" customHeight="1">
      <c r="A51" s="3"/>
      <c r="B51" s="35" t="s">
        <v>31</v>
      </c>
      <c r="C51" s="26"/>
      <c r="D51" s="26"/>
      <c r="E51" s="155" t="s">
        <v>16</v>
      </c>
      <c r="F51" s="156"/>
      <c r="G51" s="156"/>
      <c r="H51" s="157"/>
      <c r="I51" s="30">
        <f>I7</f>
        <v>36</v>
      </c>
      <c r="J51" s="48"/>
    </row>
    <row r="52" spans="1:10" ht="12.95" customHeight="1">
      <c r="A52" s="3"/>
      <c r="B52" s="25"/>
      <c r="C52" s="26"/>
      <c r="D52" s="26"/>
      <c r="E52" s="155" t="s">
        <v>24</v>
      </c>
      <c r="F52" s="156"/>
      <c r="G52" s="156"/>
      <c r="H52" s="157"/>
      <c r="I52" s="30">
        <f>I31+I8</f>
        <v>800</v>
      </c>
      <c r="J52" s="20"/>
    </row>
    <row r="53" spans="1:10" ht="12.95" customHeight="1">
      <c r="A53" s="3"/>
      <c r="B53" s="25"/>
      <c r="C53" s="26"/>
      <c r="D53" s="26"/>
      <c r="E53" s="155" t="s">
        <v>25</v>
      </c>
      <c r="F53" s="156"/>
      <c r="G53" s="156"/>
      <c r="H53" s="157"/>
      <c r="I53" s="30">
        <f>I46+I9</f>
        <v>-764</v>
      </c>
      <c r="J53" s="49"/>
    </row>
    <row r="54" spans="1:10" ht="12.95" customHeight="1">
      <c r="A54" s="3"/>
      <c r="B54" s="25"/>
      <c r="C54" s="26"/>
      <c r="D54" s="26"/>
      <c r="E54" s="155" t="s">
        <v>26</v>
      </c>
      <c r="F54" s="156"/>
      <c r="G54" s="156"/>
      <c r="H54" s="157"/>
      <c r="I54" s="30">
        <f>I52+I53</f>
        <v>36</v>
      </c>
      <c r="J54" s="49"/>
    </row>
    <row r="55" spans="1:10" ht="12.95" customHeight="1">
      <c r="A55" s="3"/>
      <c r="B55" s="25"/>
      <c r="C55" s="26"/>
      <c r="D55" s="26"/>
      <c r="E55" s="143" t="s">
        <v>27</v>
      </c>
      <c r="F55" s="144"/>
      <c r="G55" s="144"/>
      <c r="H55" s="145"/>
      <c r="I55" s="30">
        <f>I51-I54</f>
        <v>0</v>
      </c>
      <c r="J55" s="49"/>
    </row>
    <row r="56" spans="1:10" ht="12.95" customHeight="1">
      <c r="A56" s="3"/>
      <c r="B56" s="25"/>
      <c r="C56" s="26"/>
      <c r="D56" s="26"/>
      <c r="E56" s="143" t="s">
        <v>28</v>
      </c>
      <c r="F56" s="144"/>
      <c r="G56" s="144"/>
      <c r="H56" s="145"/>
      <c r="I56" s="30">
        <f>I49</f>
        <v>0</v>
      </c>
      <c r="J56" s="49"/>
    </row>
    <row r="57" spans="1:10" ht="12.95" customHeight="1">
      <c r="A57" s="3"/>
      <c r="B57" s="3"/>
      <c r="C57" s="38"/>
      <c r="D57" s="38"/>
      <c r="E57" s="39"/>
      <c r="F57" s="74"/>
      <c r="G57" s="75"/>
      <c r="H57" s="87" t="s">
        <v>37</v>
      </c>
      <c r="I57" s="87"/>
      <c r="J57" s="88" t="s">
        <v>43</v>
      </c>
    </row>
    <row r="58" spans="1:10" ht="12.95" customHeight="1">
      <c r="A58" s="3"/>
      <c r="B58" s="35" t="s">
        <v>35</v>
      </c>
      <c r="C58" s="26"/>
      <c r="D58" s="26"/>
      <c r="E58" s="41" t="s">
        <v>29</v>
      </c>
      <c r="F58" s="76"/>
      <c r="G58" s="77"/>
      <c r="H58" s="78">
        <v>565690.62</v>
      </c>
      <c r="I58" s="79">
        <f>I51</f>
        <v>36</v>
      </c>
      <c r="J58" s="79">
        <f>H58+I58</f>
        <v>565726.62</v>
      </c>
    </row>
    <row r="59" spans="1:10" ht="12.95" customHeight="1">
      <c r="A59" s="3"/>
      <c r="B59" s="25"/>
      <c r="C59" s="26"/>
      <c r="D59" s="26"/>
      <c r="E59" s="36" t="s">
        <v>24</v>
      </c>
      <c r="F59" s="80"/>
      <c r="G59" s="81"/>
      <c r="H59" s="82">
        <v>482611.52</v>
      </c>
      <c r="I59" s="79">
        <f>I31+I8</f>
        <v>800</v>
      </c>
      <c r="J59" s="83">
        <f>H59+I59</f>
        <v>483411.52</v>
      </c>
    </row>
    <row r="60" spans="1:10" ht="12.95" customHeight="1">
      <c r="A60" s="3"/>
      <c r="B60" s="25"/>
      <c r="C60" s="26"/>
      <c r="D60" s="26"/>
      <c r="E60" s="20" t="s">
        <v>25</v>
      </c>
      <c r="F60" s="75"/>
      <c r="G60" s="84"/>
      <c r="H60" s="82">
        <v>90614</v>
      </c>
      <c r="I60" s="79">
        <f>I46+I9</f>
        <v>-764</v>
      </c>
      <c r="J60" s="83">
        <f>H60+I60</f>
        <v>89850</v>
      </c>
    </row>
    <row r="61" spans="1:10" ht="12.95" customHeight="1">
      <c r="A61" s="3"/>
      <c r="C61" s="38"/>
      <c r="D61" s="38"/>
      <c r="E61" s="37" t="s">
        <v>39</v>
      </c>
      <c r="F61" s="80"/>
      <c r="G61" s="81"/>
      <c r="H61" s="79">
        <f>H59+H60</f>
        <v>573225.52</v>
      </c>
      <c r="I61" s="79">
        <f>SUM(I59:I60)</f>
        <v>36</v>
      </c>
      <c r="J61" s="79">
        <f>SUM(J59:J60)</f>
        <v>573261.52</v>
      </c>
    </row>
    <row r="62" spans="1:10" ht="12.95" customHeight="1">
      <c r="A62" s="3"/>
      <c r="B62" s="3"/>
      <c r="C62" s="38"/>
      <c r="D62" s="38"/>
      <c r="E62" s="20" t="s">
        <v>19</v>
      </c>
      <c r="F62" s="75"/>
      <c r="G62" s="84"/>
      <c r="H62" s="83">
        <f>H58-H61</f>
        <v>-7534.900000000023</v>
      </c>
      <c r="I62" s="79">
        <f>I58-I61</f>
        <v>0</v>
      </c>
      <c r="J62" s="83">
        <f>J58-J61</f>
        <v>-7534.900000000023</v>
      </c>
    </row>
    <row r="63" spans="1:10" ht="12.95" customHeight="1">
      <c r="A63" s="3"/>
      <c r="B63" s="40" t="s">
        <v>44</v>
      </c>
      <c r="C63" s="38"/>
      <c r="D63" s="38"/>
      <c r="E63" s="37" t="s">
        <v>30</v>
      </c>
      <c r="F63" s="80"/>
      <c r="G63" s="81"/>
      <c r="H63" s="85">
        <v>7534.9</v>
      </c>
      <c r="I63" s="79">
        <f>I56</f>
        <v>0</v>
      </c>
      <c r="J63" s="83">
        <f>H63+I63</f>
        <v>7534.9</v>
      </c>
    </row>
    <row r="64" spans="6:10" ht="12.95" customHeight="1">
      <c r="F64" s="86"/>
      <c r="G64" s="86"/>
      <c r="H64" s="86"/>
      <c r="I64" s="86"/>
      <c r="J64" s="86"/>
    </row>
    <row r="65" spans="6:10" ht="12.95" customHeight="1">
      <c r="F65" s="86"/>
      <c r="G65" s="86"/>
      <c r="H65" s="86"/>
      <c r="I65" s="86"/>
      <c r="J65" s="86"/>
    </row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</sheetData>
  <mergeCells count="24">
    <mergeCell ref="E56:H56"/>
    <mergeCell ref="E2:E3"/>
    <mergeCell ref="F2:F3"/>
    <mergeCell ref="G2:G3"/>
    <mergeCell ref="E7:G7"/>
    <mergeCell ref="E8:G8"/>
    <mergeCell ref="E9:G9"/>
    <mergeCell ref="E10:G10"/>
    <mergeCell ref="E31:G31"/>
    <mergeCell ref="E46:G46"/>
    <mergeCell ref="E49:G49"/>
    <mergeCell ref="E52:H52"/>
    <mergeCell ref="E54:H54"/>
    <mergeCell ref="E55:H55"/>
    <mergeCell ref="E51:H51"/>
    <mergeCell ref="E53:H53"/>
    <mergeCell ref="A33:A45"/>
    <mergeCell ref="A19:A27"/>
    <mergeCell ref="A28:A30"/>
    <mergeCell ref="H1:J1"/>
    <mergeCell ref="A5:A6"/>
    <mergeCell ref="A16:A18"/>
    <mergeCell ref="B2:B3"/>
    <mergeCell ref="A12:A15"/>
  </mergeCells>
  <conditionalFormatting sqref="B1:B2 B19:B27">
    <cfRule type="expression" priority="10654" dxfId="2" stopIfTrue="1">
      <formula>$K1="Z"</formula>
    </cfRule>
    <cfRule type="expression" priority="10655" dxfId="1" stopIfTrue="1">
      <formula>$K1="T"</formula>
    </cfRule>
    <cfRule type="expression" priority="10656" dxfId="0" stopIfTrue="1">
      <formula>$K1="Y"</formula>
    </cfRule>
  </conditionalFormatting>
  <conditionalFormatting sqref="B2">
    <cfRule type="expression" priority="10651" dxfId="2" stopIfTrue="1">
      <formula>$K2="Z"</formula>
    </cfRule>
    <cfRule type="expression" priority="10652" dxfId="1" stopIfTrue="1">
      <formula>$K2="T"</formula>
    </cfRule>
    <cfRule type="expression" priority="10653" dxfId="0" stopIfTrue="1">
      <formula>$K2="Y"</formula>
    </cfRule>
  </conditionalFormatting>
  <conditionalFormatting sqref="C7:D9 B1:B2">
    <cfRule type="expression" priority="10648" dxfId="2" stopIfTrue="1">
      <formula>#REF!="Z"</formula>
    </cfRule>
    <cfRule type="expression" priority="10649" dxfId="1" stopIfTrue="1">
      <formula>#REF!="T"</formula>
    </cfRule>
    <cfRule type="expression" priority="10650" dxfId="0" stopIfTrue="1">
      <formula>#REF!="Y"</formula>
    </cfRule>
  </conditionalFormatting>
  <conditionalFormatting sqref="H59">
    <cfRule type="expression" priority="10645" dxfId="2" stopIfTrue="1">
      <formula>$J59="Z"</formula>
    </cfRule>
    <cfRule type="expression" priority="10646" dxfId="1" stopIfTrue="1">
      <formula>$J59="T"</formula>
    </cfRule>
    <cfRule type="expression" priority="10647" dxfId="0" stopIfTrue="1">
      <formula>$J59="Y"</formula>
    </cfRule>
  </conditionalFormatting>
  <conditionalFormatting sqref="H60">
    <cfRule type="expression" priority="10642" dxfId="2" stopIfTrue="1">
      <formula>$J60="Z"</formula>
    </cfRule>
    <cfRule type="expression" priority="10643" dxfId="1" stopIfTrue="1">
      <formula>$J60="T"</formula>
    </cfRule>
    <cfRule type="expression" priority="10644" dxfId="0" stopIfTrue="1">
      <formula>$J60="Y"</formula>
    </cfRule>
  </conditionalFormatting>
  <conditionalFormatting sqref="H58">
    <cfRule type="expression" priority="10639" dxfId="2" stopIfTrue="1">
      <formula>$J58="Z"</formula>
    </cfRule>
    <cfRule type="expression" priority="10640" dxfId="1" stopIfTrue="1">
      <formula>$J58="T"</formula>
    </cfRule>
    <cfRule type="expression" priority="10641" dxfId="0" stopIfTrue="1">
      <formula>$J58="Y"</formula>
    </cfRule>
  </conditionalFormatting>
  <conditionalFormatting sqref="H59">
    <cfRule type="expression" priority="10636" dxfId="2" stopIfTrue="1">
      <formula>$J59="Z"</formula>
    </cfRule>
    <cfRule type="expression" priority="10637" dxfId="1" stopIfTrue="1">
      <formula>$J59="T"</formula>
    </cfRule>
    <cfRule type="expression" priority="10638" dxfId="0" stopIfTrue="1">
      <formula>$J59="Y"</formula>
    </cfRule>
  </conditionalFormatting>
  <conditionalFormatting sqref="H60">
    <cfRule type="expression" priority="10633" dxfId="2" stopIfTrue="1">
      <formula>$J60="Z"</formula>
    </cfRule>
    <cfRule type="expression" priority="10634" dxfId="1" stopIfTrue="1">
      <formula>$J60="T"</formula>
    </cfRule>
    <cfRule type="expression" priority="10635" dxfId="0" stopIfTrue="1">
      <formula>$J60="Y"</formula>
    </cfRule>
  </conditionalFormatting>
  <conditionalFormatting sqref="B19:B27">
    <cfRule type="expression" priority="10420" dxfId="2" stopIfTrue="1">
      <formula>$P19="Z"</formula>
    </cfRule>
    <cfRule type="expression" priority="10421" dxfId="1" stopIfTrue="1">
      <formula>$P19="T"</formula>
    </cfRule>
    <cfRule type="expression" priority="10422" dxfId="0" stopIfTrue="1">
      <formula>$P19="Y"</formula>
    </cfRule>
  </conditionalFormatting>
  <conditionalFormatting sqref="B19:B27">
    <cfRule type="expression" priority="10414" dxfId="2" stopIfTrue="1">
      <formula>$N19="Z"</formula>
    </cfRule>
    <cfRule type="expression" priority="10415" dxfId="1" stopIfTrue="1">
      <formula>$N19="T"</formula>
    </cfRule>
    <cfRule type="expression" priority="10416" dxfId="0" stopIfTrue="1">
      <formula>$N19="Y"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 topLeftCell="A1">
      <selection activeCell="A12" sqref="A12:J15"/>
    </sheetView>
  </sheetViews>
  <sheetFormatPr defaultColWidth="9.140625" defaultRowHeight="15"/>
  <cols>
    <col min="1" max="1" width="4.00390625" style="67" customWidth="1"/>
    <col min="2" max="2" width="56.421875" style="67" customWidth="1"/>
    <col min="3" max="3" width="4.140625" style="67" customWidth="1"/>
    <col min="4" max="4" width="9.57421875" style="67" customWidth="1"/>
    <col min="5" max="6" width="7.28125" style="67" customWidth="1"/>
    <col min="7" max="7" width="6.7109375" style="67" customWidth="1"/>
    <col min="8" max="10" width="10.140625" style="67" customWidth="1"/>
    <col min="11" max="16384" width="9.140625" style="67" customWidth="1"/>
  </cols>
  <sheetData>
    <row r="1" spans="1:10" ht="12.95" customHeight="1">
      <c r="A1" s="1" t="s">
        <v>113</v>
      </c>
      <c r="B1" s="46"/>
      <c r="C1" s="2"/>
      <c r="D1" s="2"/>
      <c r="E1" s="3"/>
      <c r="F1" s="3"/>
      <c r="G1" s="3"/>
      <c r="H1" s="140" t="s">
        <v>114</v>
      </c>
      <c r="I1" s="140"/>
      <c r="J1" s="140"/>
    </row>
    <row r="2" spans="1:10" ht="12.95" customHeight="1">
      <c r="A2" s="4" t="s">
        <v>0</v>
      </c>
      <c r="B2" s="141" t="s">
        <v>1</v>
      </c>
      <c r="C2" s="4"/>
      <c r="D2" s="4" t="s">
        <v>2</v>
      </c>
      <c r="E2" s="141" t="s">
        <v>3</v>
      </c>
      <c r="F2" s="141" t="s">
        <v>4</v>
      </c>
      <c r="G2" s="141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42"/>
      <c r="C3" s="5"/>
      <c r="D3" s="5" t="s">
        <v>10</v>
      </c>
      <c r="E3" s="142"/>
      <c r="F3" s="142"/>
      <c r="G3" s="142"/>
      <c r="H3" s="5" t="s">
        <v>11</v>
      </c>
      <c r="I3" s="5" t="s">
        <v>42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37" t="s">
        <v>13</v>
      </c>
      <c r="B5" s="69"/>
      <c r="C5" s="51"/>
      <c r="D5" s="50"/>
      <c r="E5" s="10"/>
      <c r="F5" s="96"/>
      <c r="G5" s="97"/>
      <c r="H5" s="13">
        <v>0</v>
      </c>
      <c r="I5" s="11">
        <v>0</v>
      </c>
      <c r="J5" s="66">
        <f aca="true" t="shared" si="0" ref="J5:J6">H5+I5</f>
        <v>0</v>
      </c>
    </row>
    <row r="6" spans="1:10" ht="12.95" customHeight="1">
      <c r="A6" s="139"/>
      <c r="B6" s="69"/>
      <c r="C6" s="51"/>
      <c r="D6" s="50"/>
      <c r="E6" s="10"/>
      <c r="F6" s="96"/>
      <c r="G6" s="97"/>
      <c r="H6" s="13">
        <v>0</v>
      </c>
      <c r="I6" s="11">
        <v>0</v>
      </c>
      <c r="J6" s="66">
        <f t="shared" si="0"/>
        <v>0</v>
      </c>
    </row>
    <row r="7" spans="1:10" ht="12.95" customHeight="1">
      <c r="A7" s="14"/>
      <c r="B7" s="15"/>
      <c r="C7" s="16"/>
      <c r="D7" s="16"/>
      <c r="E7" s="146" t="s">
        <v>16</v>
      </c>
      <c r="F7" s="146"/>
      <c r="G7" s="146"/>
      <c r="H7" s="12">
        <f>H5</f>
        <v>0</v>
      </c>
      <c r="I7" s="12">
        <f aca="true" t="shared" si="1" ref="I7:J8">I5</f>
        <v>0</v>
      </c>
      <c r="J7" s="12">
        <f t="shared" si="1"/>
        <v>0</v>
      </c>
    </row>
    <row r="8" spans="1:12" ht="12.95" customHeight="1">
      <c r="A8" s="14"/>
      <c r="B8" s="17" t="s">
        <v>34</v>
      </c>
      <c r="C8" s="16"/>
      <c r="D8" s="16"/>
      <c r="E8" s="147" t="s">
        <v>17</v>
      </c>
      <c r="F8" s="147"/>
      <c r="G8" s="147"/>
      <c r="H8" s="12">
        <f>H6</f>
        <v>0</v>
      </c>
      <c r="I8" s="12">
        <f t="shared" si="1"/>
        <v>0</v>
      </c>
      <c r="J8" s="12">
        <f t="shared" si="1"/>
        <v>0</v>
      </c>
      <c r="K8" s="62"/>
      <c r="L8" s="61"/>
    </row>
    <row r="9" spans="1:11" ht="12.95" customHeight="1">
      <c r="A9" s="14"/>
      <c r="B9" s="18"/>
      <c r="C9" s="16"/>
      <c r="D9" s="16"/>
      <c r="E9" s="148" t="s">
        <v>18</v>
      </c>
      <c r="F9" s="148"/>
      <c r="G9" s="148"/>
      <c r="H9" s="12">
        <v>0</v>
      </c>
      <c r="I9" s="12">
        <v>0</v>
      </c>
      <c r="J9" s="12">
        <v>0</v>
      </c>
      <c r="K9" s="63"/>
    </row>
    <row r="10" spans="1:10" ht="12.95" customHeight="1">
      <c r="A10" s="20"/>
      <c r="B10" s="21"/>
      <c r="C10" s="22"/>
      <c r="D10" s="22"/>
      <c r="E10" s="148" t="s">
        <v>19</v>
      </c>
      <c r="F10" s="148"/>
      <c r="G10" s="148"/>
      <c r="H10" s="23">
        <f>H7-H8-H9</f>
        <v>0</v>
      </c>
      <c r="I10" s="23">
        <f>I7-I8-I9</f>
        <v>0</v>
      </c>
      <c r="J10" s="23">
        <f>J7-J8-J9</f>
        <v>0</v>
      </c>
    </row>
    <row r="11" spans="1:10" ht="12.95" customHeight="1">
      <c r="A11" s="24" t="s">
        <v>20</v>
      </c>
      <c r="B11" s="25"/>
      <c r="C11" s="26"/>
      <c r="D11" s="26"/>
      <c r="E11" s="27"/>
      <c r="F11" s="25"/>
      <c r="G11" s="25"/>
      <c r="H11" s="28"/>
      <c r="I11" s="28"/>
      <c r="J11" s="29"/>
    </row>
    <row r="12" spans="1:11" ht="12.95" customHeight="1">
      <c r="A12" s="137" t="s">
        <v>13</v>
      </c>
      <c r="B12" s="69" t="s">
        <v>117</v>
      </c>
      <c r="C12" s="69"/>
      <c r="D12" s="69"/>
      <c r="E12" s="50" t="s">
        <v>50</v>
      </c>
      <c r="F12" s="50" t="s">
        <v>115</v>
      </c>
      <c r="G12" s="50"/>
      <c r="H12" s="70">
        <v>3947</v>
      </c>
      <c r="I12" s="71">
        <v>-116</v>
      </c>
      <c r="J12" s="70">
        <f aca="true" t="shared" si="2" ref="J12:J14">H12+I12</f>
        <v>3831</v>
      </c>
      <c r="K12" s="86"/>
    </row>
    <row r="13" spans="1:11" ht="12.95" customHeight="1">
      <c r="A13" s="138"/>
      <c r="B13" s="99" t="s">
        <v>118</v>
      </c>
      <c r="C13" s="100" t="s">
        <v>58</v>
      </c>
      <c r="D13" s="99"/>
      <c r="E13" s="101" t="s">
        <v>50</v>
      </c>
      <c r="F13" s="101" t="s">
        <v>116</v>
      </c>
      <c r="G13" s="101"/>
      <c r="H13" s="102">
        <v>0</v>
      </c>
      <c r="I13" s="103">
        <v>116</v>
      </c>
      <c r="J13" s="102">
        <f>H13+I13</f>
        <v>116</v>
      </c>
      <c r="K13" s="86"/>
    </row>
    <row r="14" spans="1:11" ht="12.95" customHeight="1">
      <c r="A14" s="158" t="s">
        <v>14</v>
      </c>
      <c r="B14" s="69" t="s">
        <v>119</v>
      </c>
      <c r="C14" s="69"/>
      <c r="D14" s="69"/>
      <c r="E14" s="50" t="s">
        <v>121</v>
      </c>
      <c r="F14" s="50" t="s">
        <v>122</v>
      </c>
      <c r="G14" s="50"/>
      <c r="H14" s="70">
        <v>20</v>
      </c>
      <c r="I14" s="71">
        <v>-15</v>
      </c>
      <c r="J14" s="70">
        <f t="shared" si="2"/>
        <v>5</v>
      </c>
      <c r="K14" s="86"/>
    </row>
    <row r="15" spans="1:10" ht="12.95" customHeight="1">
      <c r="A15" s="158"/>
      <c r="B15" s="99" t="s">
        <v>120</v>
      </c>
      <c r="C15" s="132" t="s">
        <v>58</v>
      </c>
      <c r="D15" s="131"/>
      <c r="E15" s="101">
        <v>5212</v>
      </c>
      <c r="F15" s="101" t="s">
        <v>123</v>
      </c>
      <c r="G15" s="131"/>
      <c r="H15" s="102">
        <v>0</v>
      </c>
      <c r="I15" s="103">
        <v>15</v>
      </c>
      <c r="J15" s="102">
        <f>H15+I15</f>
        <v>15</v>
      </c>
    </row>
    <row r="16" spans="1:10" ht="12.95" customHeight="1">
      <c r="A16" s="20"/>
      <c r="B16" s="25"/>
      <c r="C16" s="26"/>
      <c r="D16" s="26"/>
      <c r="E16" s="149" t="s">
        <v>21</v>
      </c>
      <c r="F16" s="140"/>
      <c r="G16" s="150"/>
      <c r="H16" s="31">
        <f>SUM(H12:H14)</f>
        <v>3967</v>
      </c>
      <c r="I16" s="31">
        <f>SUM(I12:I15)</f>
        <v>0</v>
      </c>
      <c r="J16" s="31">
        <f>SUM(J12:J14)</f>
        <v>3952</v>
      </c>
    </row>
    <row r="17" spans="1:10" ht="12.95" customHeight="1">
      <c r="A17" s="47" t="s">
        <v>22</v>
      </c>
      <c r="B17" s="25"/>
      <c r="C17" s="26"/>
      <c r="D17" s="26"/>
      <c r="E17" s="27"/>
      <c r="F17" s="25"/>
      <c r="G17" s="25"/>
      <c r="H17" s="28"/>
      <c r="I17" s="28"/>
      <c r="J17" s="32"/>
    </row>
    <row r="18" spans="1:10" ht="12.95" customHeight="1">
      <c r="A18" s="134" t="s">
        <v>13</v>
      </c>
      <c r="B18" s="68"/>
      <c r="C18" s="122"/>
      <c r="D18" s="122"/>
      <c r="E18" s="126"/>
      <c r="F18" s="127"/>
      <c r="G18" s="128"/>
      <c r="H18" s="70">
        <v>0</v>
      </c>
      <c r="I18" s="11">
        <v>0</v>
      </c>
      <c r="J18" s="52">
        <f aca="true" t="shared" si="3" ref="J18:J19">H18+I18</f>
        <v>0</v>
      </c>
    </row>
    <row r="19" spans="1:10" ht="12.95" customHeight="1">
      <c r="A19" s="136"/>
      <c r="B19" s="68"/>
      <c r="C19" s="123"/>
      <c r="D19" s="123"/>
      <c r="E19" s="126"/>
      <c r="F19" s="127"/>
      <c r="G19" s="126"/>
      <c r="H19" s="70">
        <v>0</v>
      </c>
      <c r="I19" s="11">
        <v>0</v>
      </c>
      <c r="J19" s="52">
        <f t="shared" si="3"/>
        <v>0</v>
      </c>
    </row>
    <row r="20" spans="1:10" ht="12.95" customHeight="1">
      <c r="A20" s="54"/>
      <c r="B20" s="55"/>
      <c r="C20" s="56"/>
      <c r="D20" s="56"/>
      <c r="E20" s="151" t="s">
        <v>23</v>
      </c>
      <c r="F20" s="151"/>
      <c r="G20" s="151"/>
      <c r="H20" s="45">
        <f>SUM(H18:H19)</f>
        <v>0</v>
      </c>
      <c r="I20" s="45">
        <f>SUM(I18:I19)</f>
        <v>0</v>
      </c>
      <c r="J20" s="45">
        <f>SUM(J18:J19)</f>
        <v>0</v>
      </c>
    </row>
    <row r="21" spans="1:10" ht="12.95" customHeight="1">
      <c r="A21" s="57" t="s">
        <v>32</v>
      </c>
      <c r="B21" s="58"/>
      <c r="C21" s="59"/>
      <c r="D21" s="59"/>
      <c r="E21" s="60"/>
      <c r="F21" s="60"/>
      <c r="G21" s="60"/>
      <c r="H21" s="42"/>
      <c r="I21" s="43"/>
      <c r="J21" s="19"/>
    </row>
    <row r="22" spans="1:10" ht="12.95" customHeight="1">
      <c r="A22" s="118" t="s">
        <v>13</v>
      </c>
      <c r="B22" s="68"/>
      <c r="C22" s="51"/>
      <c r="D22" s="118"/>
      <c r="E22" s="95"/>
      <c r="F22" s="50"/>
      <c r="G22" s="50"/>
      <c r="H22" s="70"/>
      <c r="I22" s="71"/>
      <c r="J22" s="70"/>
    </row>
    <row r="23" spans="1:10" ht="12.95" customHeight="1">
      <c r="A23" s="22"/>
      <c r="B23" s="21"/>
      <c r="C23" s="22"/>
      <c r="D23" s="22"/>
      <c r="E23" s="152" t="s">
        <v>33</v>
      </c>
      <c r="F23" s="153"/>
      <c r="G23" s="154"/>
      <c r="H23" s="64">
        <f>SUM(H22:H22)</f>
        <v>0</v>
      </c>
      <c r="I23" s="45">
        <v>0</v>
      </c>
      <c r="J23" s="64">
        <f>SUM(J22:J22)</f>
        <v>0</v>
      </c>
    </row>
    <row r="24" spans="1:10" ht="12.95" customHeight="1">
      <c r="A24" s="22"/>
      <c r="B24" s="21"/>
      <c r="C24" s="22"/>
      <c r="D24" s="22"/>
      <c r="E24" s="33"/>
      <c r="F24" s="33"/>
      <c r="G24" s="34"/>
      <c r="H24" s="42"/>
      <c r="I24" s="43"/>
      <c r="J24" s="44"/>
    </row>
    <row r="25" spans="1:10" ht="12.95" customHeight="1">
      <c r="A25" s="3"/>
      <c r="B25" s="35" t="s">
        <v>31</v>
      </c>
      <c r="C25" s="26"/>
      <c r="D25" s="26"/>
      <c r="E25" s="155" t="s">
        <v>16</v>
      </c>
      <c r="F25" s="156"/>
      <c r="G25" s="156"/>
      <c r="H25" s="157"/>
      <c r="I25" s="30">
        <f>I7</f>
        <v>0</v>
      </c>
      <c r="J25" s="48"/>
    </row>
    <row r="26" spans="1:10" ht="12.95" customHeight="1">
      <c r="A26" s="3"/>
      <c r="B26" s="25"/>
      <c r="C26" s="26"/>
      <c r="D26" s="26"/>
      <c r="E26" s="155" t="s">
        <v>24</v>
      </c>
      <c r="F26" s="156"/>
      <c r="G26" s="156"/>
      <c r="H26" s="157"/>
      <c r="I26" s="30">
        <f>I16+I8</f>
        <v>0</v>
      </c>
      <c r="J26" s="20"/>
    </row>
    <row r="27" spans="1:10" ht="12.95" customHeight="1">
      <c r="A27" s="3"/>
      <c r="B27" s="25"/>
      <c r="C27" s="26"/>
      <c r="D27" s="26"/>
      <c r="E27" s="155" t="s">
        <v>25</v>
      </c>
      <c r="F27" s="156"/>
      <c r="G27" s="156"/>
      <c r="H27" s="157"/>
      <c r="I27" s="30">
        <f>I20+I9</f>
        <v>0</v>
      </c>
      <c r="J27" s="49"/>
    </row>
    <row r="28" spans="1:10" ht="12.95" customHeight="1">
      <c r="A28" s="3"/>
      <c r="B28" s="25"/>
      <c r="C28" s="26"/>
      <c r="D28" s="26"/>
      <c r="E28" s="155" t="s">
        <v>26</v>
      </c>
      <c r="F28" s="156"/>
      <c r="G28" s="156"/>
      <c r="H28" s="157"/>
      <c r="I28" s="30">
        <f>I26+I27</f>
        <v>0</v>
      </c>
      <c r="J28" s="49"/>
    </row>
    <row r="29" spans="1:10" ht="12.95" customHeight="1">
      <c r="A29" s="3"/>
      <c r="B29" s="25"/>
      <c r="C29" s="26"/>
      <c r="D29" s="26"/>
      <c r="E29" s="143" t="s">
        <v>27</v>
      </c>
      <c r="F29" s="144"/>
      <c r="G29" s="144"/>
      <c r="H29" s="145"/>
      <c r="I29" s="30">
        <f>I25-I28</f>
        <v>0</v>
      </c>
      <c r="J29" s="49"/>
    </row>
    <row r="30" spans="1:10" ht="12.95" customHeight="1">
      <c r="A30" s="3"/>
      <c r="B30" s="25"/>
      <c r="C30" s="26"/>
      <c r="D30" s="26"/>
      <c r="E30" s="143" t="s">
        <v>28</v>
      </c>
      <c r="F30" s="144"/>
      <c r="G30" s="144"/>
      <c r="H30" s="145"/>
      <c r="I30" s="30">
        <f>I23</f>
        <v>0</v>
      </c>
      <c r="J30" s="49"/>
    </row>
    <row r="31" spans="1:10" ht="12.95" customHeight="1">
      <c r="A31" s="3"/>
      <c r="B31" s="3"/>
      <c r="C31" s="38"/>
      <c r="D31" s="38"/>
      <c r="E31" s="39"/>
      <c r="F31" s="74"/>
      <c r="G31" s="75"/>
      <c r="H31" s="87" t="s">
        <v>43</v>
      </c>
      <c r="I31" s="87"/>
      <c r="J31" s="88" t="s">
        <v>43</v>
      </c>
    </row>
    <row r="32" spans="1:10" ht="12.95" customHeight="1">
      <c r="A32" s="3"/>
      <c r="B32" s="35" t="s">
        <v>35</v>
      </c>
      <c r="C32" s="26"/>
      <c r="D32" s="26"/>
      <c r="E32" s="41" t="s">
        <v>29</v>
      </c>
      <c r="F32" s="76"/>
      <c r="G32" s="77"/>
      <c r="H32" s="78">
        <v>565726.62</v>
      </c>
      <c r="I32" s="79">
        <f>I25</f>
        <v>0</v>
      </c>
      <c r="J32" s="79">
        <f>H32+I32</f>
        <v>565726.62</v>
      </c>
    </row>
    <row r="33" spans="1:10" ht="12.95" customHeight="1">
      <c r="A33" s="3"/>
      <c r="B33" s="25"/>
      <c r="C33" s="26"/>
      <c r="D33" s="26"/>
      <c r="E33" s="36" t="s">
        <v>24</v>
      </c>
      <c r="F33" s="80"/>
      <c r="G33" s="81"/>
      <c r="H33" s="82">
        <v>483411.52</v>
      </c>
      <c r="I33" s="79">
        <f>I16+I8</f>
        <v>0</v>
      </c>
      <c r="J33" s="83">
        <f>H33+I33</f>
        <v>483411.52</v>
      </c>
    </row>
    <row r="34" spans="1:10" ht="12.95" customHeight="1">
      <c r="A34" s="3"/>
      <c r="B34" s="25"/>
      <c r="C34" s="26"/>
      <c r="D34" s="26"/>
      <c r="E34" s="20" t="s">
        <v>25</v>
      </c>
      <c r="F34" s="75"/>
      <c r="G34" s="84"/>
      <c r="H34" s="82">
        <v>89850</v>
      </c>
      <c r="I34" s="79">
        <f>I20+I9</f>
        <v>0</v>
      </c>
      <c r="J34" s="83">
        <f>H34+I34</f>
        <v>89850</v>
      </c>
    </row>
    <row r="35" spans="1:10" ht="12.95" customHeight="1">
      <c r="A35" s="3"/>
      <c r="C35" s="38"/>
      <c r="D35" s="38"/>
      <c r="E35" s="37" t="s">
        <v>39</v>
      </c>
      <c r="F35" s="80"/>
      <c r="G35" s="81"/>
      <c r="H35" s="79">
        <v>573261.52</v>
      </c>
      <c r="I35" s="79">
        <f>SUM(I33:I34)</f>
        <v>0</v>
      </c>
      <c r="J35" s="79">
        <f>SUM(J33:J34)</f>
        <v>573261.52</v>
      </c>
    </row>
    <row r="36" spans="1:10" ht="12.95" customHeight="1">
      <c r="A36" s="3"/>
      <c r="B36" s="3"/>
      <c r="C36" s="38"/>
      <c r="D36" s="38"/>
      <c r="E36" s="20" t="s">
        <v>19</v>
      </c>
      <c r="F36" s="75"/>
      <c r="G36" s="84"/>
      <c r="H36" s="83">
        <f>H32-H35</f>
        <v>-7534.900000000023</v>
      </c>
      <c r="I36" s="79">
        <f>I32-I35</f>
        <v>0</v>
      </c>
      <c r="J36" s="83">
        <f>J32-J35</f>
        <v>-7534.900000000023</v>
      </c>
    </row>
    <row r="37" spans="1:10" ht="12.95" customHeight="1">
      <c r="A37" s="3"/>
      <c r="B37" s="40" t="s">
        <v>44</v>
      </c>
      <c r="C37" s="38"/>
      <c r="D37" s="38"/>
      <c r="E37" s="37" t="s">
        <v>30</v>
      </c>
      <c r="F37" s="80"/>
      <c r="G37" s="81"/>
      <c r="H37" s="85">
        <v>7534.9</v>
      </c>
      <c r="I37" s="79">
        <f>I30</f>
        <v>0</v>
      </c>
      <c r="J37" s="83">
        <f>H37+I37</f>
        <v>7534.9</v>
      </c>
    </row>
    <row r="38" spans="6:10" ht="12.95" customHeight="1">
      <c r="F38" s="86"/>
      <c r="G38" s="86"/>
      <c r="H38" s="86"/>
      <c r="I38" s="86"/>
      <c r="J38" s="86"/>
    </row>
    <row r="39" spans="6:10" ht="12.95" customHeight="1">
      <c r="F39" s="86"/>
      <c r="G39" s="86"/>
      <c r="H39" s="86"/>
      <c r="I39" s="86"/>
      <c r="J39" s="86"/>
    </row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</sheetData>
  <mergeCells count="22">
    <mergeCell ref="A5:A6"/>
    <mergeCell ref="A12:A13"/>
    <mergeCell ref="A14:A15"/>
    <mergeCell ref="H1:J1"/>
    <mergeCell ref="B2:B3"/>
    <mergeCell ref="E2:E3"/>
    <mergeCell ref="F2:F3"/>
    <mergeCell ref="G2:G3"/>
    <mergeCell ref="E7:G7"/>
    <mergeCell ref="E8:G8"/>
    <mergeCell ref="E9:G9"/>
    <mergeCell ref="E10:G10"/>
    <mergeCell ref="E30:H30"/>
    <mergeCell ref="E16:G16"/>
    <mergeCell ref="A18:A19"/>
    <mergeCell ref="E20:G20"/>
    <mergeCell ref="E23:G23"/>
    <mergeCell ref="E25:H25"/>
    <mergeCell ref="E26:H26"/>
    <mergeCell ref="E27:H27"/>
    <mergeCell ref="E28:H28"/>
    <mergeCell ref="E29:H29"/>
  </mergeCells>
  <conditionalFormatting sqref="B1:B2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B2">
    <cfRule type="expression" priority="25" dxfId="2" stopIfTrue="1">
      <formula>$K2="Z"</formula>
    </cfRule>
    <cfRule type="expression" priority="26" dxfId="1" stopIfTrue="1">
      <formula>$K2="T"</formula>
    </cfRule>
    <cfRule type="expression" priority="27" dxfId="0" stopIfTrue="1">
      <formula>$K2="Y"</formula>
    </cfRule>
  </conditionalFormatting>
  <conditionalFormatting sqref="C7:D9 B1:B2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H33">
    <cfRule type="expression" priority="19" dxfId="2" stopIfTrue="1">
      <formula>$J33="Z"</formula>
    </cfRule>
    <cfRule type="expression" priority="20" dxfId="1" stopIfTrue="1">
      <formula>$J33="T"</formula>
    </cfRule>
    <cfRule type="expression" priority="21" dxfId="0" stopIfTrue="1">
      <formula>$J33="Y"</formula>
    </cfRule>
  </conditionalFormatting>
  <conditionalFormatting sqref="H34">
    <cfRule type="expression" priority="16" dxfId="2" stopIfTrue="1">
      <formula>$J34="Z"</formula>
    </cfRule>
    <cfRule type="expression" priority="17" dxfId="1" stopIfTrue="1">
      <formula>$J34="T"</formula>
    </cfRule>
    <cfRule type="expression" priority="18" dxfId="0" stopIfTrue="1">
      <formula>$J34="Y"</formula>
    </cfRule>
  </conditionalFormatting>
  <conditionalFormatting sqref="H32">
    <cfRule type="expression" priority="13" dxfId="2" stopIfTrue="1">
      <formula>$J32="Z"</formula>
    </cfRule>
    <cfRule type="expression" priority="14" dxfId="1" stopIfTrue="1">
      <formula>$J32="T"</formula>
    </cfRule>
    <cfRule type="expression" priority="15" dxfId="0" stopIfTrue="1">
      <formula>$J32="Y"</formula>
    </cfRule>
  </conditionalFormatting>
  <conditionalFormatting sqref="H33">
    <cfRule type="expression" priority="10" dxfId="2" stopIfTrue="1">
      <formula>$J33="Z"</formula>
    </cfRule>
    <cfRule type="expression" priority="11" dxfId="1" stopIfTrue="1">
      <formula>$J33="T"</formula>
    </cfRule>
    <cfRule type="expression" priority="12" dxfId="0" stopIfTrue="1">
      <formula>$J33="Y"</formula>
    </cfRule>
  </conditionalFormatting>
  <conditionalFormatting sqref="H34">
    <cfRule type="expression" priority="7" dxfId="2" stopIfTrue="1">
      <formula>$J34="Z"</formula>
    </cfRule>
    <cfRule type="expression" priority="8" dxfId="1" stopIfTrue="1">
      <formula>$J34="T"</formula>
    </cfRule>
    <cfRule type="expression" priority="9" dxfId="0" stopIfTrue="1">
      <formula>$J34="Y"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110" zoomScaleNormal="110" workbookViewId="0" topLeftCell="B1">
      <selection activeCell="B21" sqref="B21"/>
    </sheetView>
  </sheetViews>
  <sheetFormatPr defaultColWidth="9.140625" defaultRowHeight="15"/>
  <cols>
    <col min="1" max="1" width="4.00390625" style="67" customWidth="1"/>
    <col min="2" max="2" width="73.7109375" style="67" customWidth="1"/>
    <col min="3" max="3" width="4.140625" style="67" customWidth="1"/>
    <col min="4" max="4" width="9.57421875" style="67" customWidth="1"/>
    <col min="5" max="6" width="7.28125" style="67" customWidth="1"/>
    <col min="7" max="7" width="6.7109375" style="67" customWidth="1"/>
    <col min="8" max="10" width="10.140625" style="67" customWidth="1"/>
    <col min="11" max="16384" width="9.140625" style="67" customWidth="1"/>
  </cols>
  <sheetData>
    <row r="1" spans="1:10" ht="12.95" customHeight="1">
      <c r="A1" s="1" t="s">
        <v>40</v>
      </c>
      <c r="B1" s="46"/>
      <c r="C1" s="2"/>
      <c r="D1" s="2"/>
      <c r="E1" s="3"/>
      <c r="F1" s="3"/>
      <c r="G1" s="3"/>
      <c r="H1" s="140" t="s">
        <v>128</v>
      </c>
      <c r="I1" s="140"/>
      <c r="J1" s="140"/>
    </row>
    <row r="2" spans="1:10" ht="12.95" customHeight="1">
      <c r="A2" s="4" t="s">
        <v>0</v>
      </c>
      <c r="B2" s="141" t="s">
        <v>1</v>
      </c>
      <c r="C2" s="4"/>
      <c r="D2" s="4" t="s">
        <v>2</v>
      </c>
      <c r="E2" s="141" t="s">
        <v>3</v>
      </c>
      <c r="F2" s="141" t="s">
        <v>4</v>
      </c>
      <c r="G2" s="141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42"/>
      <c r="C3" s="5"/>
      <c r="D3" s="5" t="s">
        <v>10</v>
      </c>
      <c r="E3" s="142"/>
      <c r="F3" s="142"/>
      <c r="G3" s="142"/>
      <c r="H3" s="5" t="s">
        <v>11</v>
      </c>
      <c r="I3" s="5" t="s">
        <v>42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37" t="s">
        <v>13</v>
      </c>
      <c r="B5" s="69" t="s">
        <v>127</v>
      </c>
      <c r="C5" s="51"/>
      <c r="D5" s="50" t="s">
        <v>69</v>
      </c>
      <c r="E5" s="10"/>
      <c r="F5" s="96">
        <v>4122</v>
      </c>
      <c r="G5" s="97" t="s">
        <v>70</v>
      </c>
      <c r="H5" s="13">
        <v>25</v>
      </c>
      <c r="I5" s="11">
        <v>36</v>
      </c>
      <c r="J5" s="66">
        <f aca="true" t="shared" si="0" ref="J5:J6">H5+I5</f>
        <v>61</v>
      </c>
    </row>
    <row r="6" spans="1:10" ht="12.95" customHeight="1">
      <c r="A6" s="139"/>
      <c r="B6" s="69" t="s">
        <v>127</v>
      </c>
      <c r="C6" s="51"/>
      <c r="D6" s="50" t="s">
        <v>69</v>
      </c>
      <c r="E6" s="10">
        <v>3421</v>
      </c>
      <c r="F6" s="96">
        <v>5336</v>
      </c>
      <c r="G6" s="97" t="s">
        <v>70</v>
      </c>
      <c r="H6" s="13">
        <v>25</v>
      </c>
      <c r="I6" s="11">
        <v>36</v>
      </c>
      <c r="J6" s="66">
        <f t="shared" si="0"/>
        <v>61</v>
      </c>
    </row>
    <row r="7" spans="1:10" ht="12.95" customHeight="1">
      <c r="A7" s="14"/>
      <c r="B7" s="15"/>
      <c r="C7" s="16"/>
      <c r="D7" s="16"/>
      <c r="E7" s="146" t="s">
        <v>16</v>
      </c>
      <c r="F7" s="146"/>
      <c r="G7" s="146"/>
      <c r="H7" s="12">
        <f>H5</f>
        <v>25</v>
      </c>
      <c r="I7" s="12">
        <f aca="true" t="shared" si="1" ref="I7:J8">I5</f>
        <v>36</v>
      </c>
      <c r="J7" s="12">
        <f t="shared" si="1"/>
        <v>61</v>
      </c>
    </row>
    <row r="8" spans="1:12" ht="12.95" customHeight="1">
      <c r="A8" s="14"/>
      <c r="B8" s="17" t="s">
        <v>34</v>
      </c>
      <c r="C8" s="16"/>
      <c r="D8" s="16"/>
      <c r="E8" s="147" t="s">
        <v>17</v>
      </c>
      <c r="F8" s="147"/>
      <c r="G8" s="147"/>
      <c r="H8" s="12">
        <f>H6</f>
        <v>25</v>
      </c>
      <c r="I8" s="12">
        <f t="shared" si="1"/>
        <v>36</v>
      </c>
      <c r="J8" s="12">
        <f t="shared" si="1"/>
        <v>61</v>
      </c>
      <c r="K8" s="62"/>
      <c r="L8" s="61"/>
    </row>
    <row r="9" spans="1:11" ht="12.95" customHeight="1">
      <c r="A9" s="14"/>
      <c r="B9" s="18"/>
      <c r="C9" s="16"/>
      <c r="D9" s="16"/>
      <c r="E9" s="148" t="s">
        <v>18</v>
      </c>
      <c r="F9" s="148"/>
      <c r="G9" s="148"/>
      <c r="H9" s="12">
        <v>0</v>
      </c>
      <c r="I9" s="12">
        <v>0</v>
      </c>
      <c r="J9" s="12">
        <v>0</v>
      </c>
      <c r="K9" s="63"/>
    </row>
    <row r="10" spans="1:10" ht="12.95" customHeight="1">
      <c r="A10" s="20"/>
      <c r="B10" s="21"/>
      <c r="C10" s="22"/>
      <c r="D10" s="22"/>
      <c r="E10" s="148" t="s">
        <v>19</v>
      </c>
      <c r="F10" s="148"/>
      <c r="G10" s="148"/>
      <c r="H10" s="23">
        <f>H7-H8-H9</f>
        <v>0</v>
      </c>
      <c r="I10" s="23">
        <f>I7-I8-I9</f>
        <v>0</v>
      </c>
      <c r="J10" s="23">
        <f>J7-J8-J9</f>
        <v>0</v>
      </c>
    </row>
    <row r="11" spans="1:10" ht="12.95" customHeight="1">
      <c r="A11" s="24" t="s">
        <v>20</v>
      </c>
      <c r="B11" s="25"/>
      <c r="C11" s="26"/>
      <c r="D11" s="26"/>
      <c r="E11" s="27"/>
      <c r="F11" s="25"/>
      <c r="G11" s="25"/>
      <c r="H11" s="28"/>
      <c r="I11" s="28"/>
      <c r="J11" s="29"/>
    </row>
    <row r="12" spans="1:11" ht="12.95" customHeight="1">
      <c r="A12" s="137" t="s">
        <v>13</v>
      </c>
      <c r="B12" s="69" t="s">
        <v>45</v>
      </c>
      <c r="C12" s="69"/>
      <c r="D12" s="69"/>
      <c r="E12" s="50" t="s">
        <v>50</v>
      </c>
      <c r="F12" s="50" t="s">
        <v>51</v>
      </c>
      <c r="G12" s="50" t="s">
        <v>49</v>
      </c>
      <c r="H12" s="70">
        <v>78</v>
      </c>
      <c r="I12" s="71">
        <v>-5</v>
      </c>
      <c r="J12" s="70">
        <f aca="true" t="shared" si="2" ref="J12:J27">H12+I12</f>
        <v>73</v>
      </c>
      <c r="K12" s="86"/>
    </row>
    <row r="13" spans="1:10" ht="12.95" customHeight="1">
      <c r="A13" s="138"/>
      <c r="B13" s="69" t="s">
        <v>46</v>
      </c>
      <c r="C13" s="120"/>
      <c r="D13" s="69"/>
      <c r="E13" s="50" t="s">
        <v>47</v>
      </c>
      <c r="F13" s="50" t="s">
        <v>48</v>
      </c>
      <c r="G13" s="50"/>
      <c r="H13" s="70">
        <v>86.3</v>
      </c>
      <c r="I13" s="71">
        <v>5</v>
      </c>
      <c r="J13" s="70">
        <f t="shared" si="2"/>
        <v>91.3</v>
      </c>
    </row>
    <row r="14" spans="1:10" ht="12.95" customHeight="1">
      <c r="A14" s="138"/>
      <c r="B14" s="69" t="s">
        <v>71</v>
      </c>
      <c r="C14" s="120"/>
      <c r="D14" s="69"/>
      <c r="E14" s="50" t="s">
        <v>73</v>
      </c>
      <c r="F14" s="50" t="s">
        <v>74</v>
      </c>
      <c r="G14" s="50"/>
      <c r="H14" s="70">
        <v>80</v>
      </c>
      <c r="I14" s="121">
        <v>-20.1</v>
      </c>
      <c r="J14" s="70">
        <f t="shared" si="2"/>
        <v>59.9</v>
      </c>
    </row>
    <row r="15" spans="1:10" ht="12.95" customHeight="1">
      <c r="A15" s="139"/>
      <c r="B15" s="99" t="s">
        <v>72</v>
      </c>
      <c r="C15" s="100" t="s">
        <v>58</v>
      </c>
      <c r="D15" s="99"/>
      <c r="E15" s="101" t="s">
        <v>73</v>
      </c>
      <c r="F15" s="101" t="s">
        <v>75</v>
      </c>
      <c r="G15" s="101"/>
      <c r="H15" s="102">
        <v>0</v>
      </c>
      <c r="I15" s="119">
        <v>20.1</v>
      </c>
      <c r="J15" s="102">
        <f t="shared" si="2"/>
        <v>20.1</v>
      </c>
    </row>
    <row r="16" spans="1:10" ht="12.95" customHeight="1">
      <c r="A16" s="137" t="s">
        <v>14</v>
      </c>
      <c r="B16" s="68" t="s">
        <v>54</v>
      </c>
      <c r="C16" s="104"/>
      <c r="D16" s="104"/>
      <c r="E16" s="10">
        <v>4399</v>
      </c>
      <c r="F16" s="10">
        <v>5169</v>
      </c>
      <c r="G16" s="97" t="s">
        <v>52</v>
      </c>
      <c r="H16" s="13">
        <v>9</v>
      </c>
      <c r="I16" s="105">
        <v>-1</v>
      </c>
      <c r="J16" s="106">
        <f t="shared" si="2"/>
        <v>8</v>
      </c>
    </row>
    <row r="17" spans="1:10" ht="12.95" customHeight="1">
      <c r="A17" s="138"/>
      <c r="B17" s="98" t="s">
        <v>55</v>
      </c>
      <c r="C17" s="107"/>
      <c r="D17" s="107"/>
      <c r="E17" s="108">
        <v>4379</v>
      </c>
      <c r="F17" s="108">
        <v>5175</v>
      </c>
      <c r="G17" s="109" t="s">
        <v>53</v>
      </c>
      <c r="H17" s="110">
        <v>30</v>
      </c>
      <c r="I17" s="111">
        <v>-5</v>
      </c>
      <c r="J17" s="106">
        <f t="shared" si="2"/>
        <v>25</v>
      </c>
    </row>
    <row r="18" spans="1:10" ht="12.95" customHeight="1">
      <c r="A18" s="139"/>
      <c r="B18" s="98" t="s">
        <v>56</v>
      </c>
      <c r="C18" s="107"/>
      <c r="D18" s="107"/>
      <c r="E18" s="108">
        <v>4399</v>
      </c>
      <c r="F18" s="108">
        <v>5171</v>
      </c>
      <c r="G18" s="112" t="s">
        <v>52</v>
      </c>
      <c r="H18" s="110">
        <v>3</v>
      </c>
      <c r="I18" s="111">
        <v>6</v>
      </c>
      <c r="J18" s="66">
        <f t="shared" si="2"/>
        <v>9</v>
      </c>
    </row>
    <row r="19" spans="1:10" ht="12.95" customHeight="1">
      <c r="A19" s="137" t="s">
        <v>15</v>
      </c>
      <c r="B19" s="68" t="s">
        <v>129</v>
      </c>
      <c r="C19" s="51"/>
      <c r="D19" s="133"/>
      <c r="E19" s="133">
        <v>4357</v>
      </c>
      <c r="F19" s="133">
        <v>5222</v>
      </c>
      <c r="G19" s="50" t="s">
        <v>57</v>
      </c>
      <c r="H19" s="70">
        <v>92.4</v>
      </c>
      <c r="I19" s="11">
        <v>-92.4</v>
      </c>
      <c r="J19" s="52">
        <f t="shared" si="2"/>
        <v>0</v>
      </c>
    </row>
    <row r="20" spans="1:10" ht="12.95" customHeight="1">
      <c r="A20" s="138"/>
      <c r="B20" s="113" t="s">
        <v>108</v>
      </c>
      <c r="C20" s="114" t="s">
        <v>58</v>
      </c>
      <c r="D20" s="115"/>
      <c r="E20" s="115">
        <v>3543</v>
      </c>
      <c r="F20" s="115">
        <v>5222</v>
      </c>
      <c r="G20" s="101" t="s">
        <v>59</v>
      </c>
      <c r="H20" s="102">
        <v>0</v>
      </c>
      <c r="I20" s="103">
        <v>5.4</v>
      </c>
      <c r="J20" s="116">
        <f t="shared" si="2"/>
        <v>5.4</v>
      </c>
    </row>
    <row r="21" spans="1:10" s="65" customFormat="1" ht="12.95" customHeight="1">
      <c r="A21" s="138"/>
      <c r="B21" s="68" t="s">
        <v>64</v>
      </c>
      <c r="C21" s="51"/>
      <c r="D21" s="133"/>
      <c r="E21" s="133">
        <v>4371</v>
      </c>
      <c r="F21" s="133">
        <v>5222</v>
      </c>
      <c r="G21" s="50" t="s">
        <v>60</v>
      </c>
      <c r="H21" s="70">
        <v>85</v>
      </c>
      <c r="I21" s="71">
        <v>13.3</v>
      </c>
      <c r="J21" s="52">
        <f t="shared" si="2"/>
        <v>98.3</v>
      </c>
    </row>
    <row r="22" spans="1:10" s="65" customFormat="1" ht="12.95" customHeight="1">
      <c r="A22" s="138"/>
      <c r="B22" s="113" t="s">
        <v>67</v>
      </c>
      <c r="C22" s="114" t="s">
        <v>58</v>
      </c>
      <c r="D22" s="115"/>
      <c r="E22" s="115">
        <v>4372</v>
      </c>
      <c r="F22" s="115">
        <v>5339</v>
      </c>
      <c r="G22" s="101" t="s">
        <v>61</v>
      </c>
      <c r="H22" s="102">
        <v>0</v>
      </c>
      <c r="I22" s="117">
        <v>1.2</v>
      </c>
      <c r="J22" s="116">
        <f t="shared" si="2"/>
        <v>1.2</v>
      </c>
    </row>
    <row r="23" spans="1:10" s="65" customFormat="1" ht="12.95" customHeight="1">
      <c r="A23" s="138"/>
      <c r="B23" s="113" t="s">
        <v>65</v>
      </c>
      <c r="C23" s="114" t="s">
        <v>58</v>
      </c>
      <c r="D23" s="115"/>
      <c r="E23" s="115">
        <v>4372</v>
      </c>
      <c r="F23" s="115">
        <v>5339</v>
      </c>
      <c r="G23" s="101" t="s">
        <v>61</v>
      </c>
      <c r="H23" s="102">
        <v>0</v>
      </c>
      <c r="I23" s="103">
        <v>2.1</v>
      </c>
      <c r="J23" s="116">
        <f t="shared" si="2"/>
        <v>2.1</v>
      </c>
    </row>
    <row r="24" spans="1:10" s="65" customFormat="1" ht="12.95" customHeight="1">
      <c r="A24" s="138"/>
      <c r="B24" s="113" t="s">
        <v>66</v>
      </c>
      <c r="C24" s="114" t="s">
        <v>58</v>
      </c>
      <c r="D24" s="115"/>
      <c r="E24" s="115">
        <v>4312</v>
      </c>
      <c r="F24" s="115">
        <v>5339</v>
      </c>
      <c r="G24" s="101" t="s">
        <v>61</v>
      </c>
      <c r="H24" s="102">
        <v>0</v>
      </c>
      <c r="I24" s="103">
        <v>33.9</v>
      </c>
      <c r="J24" s="116">
        <f t="shared" si="2"/>
        <v>33.9</v>
      </c>
    </row>
    <row r="25" spans="1:10" s="65" customFormat="1" ht="12.95" customHeight="1">
      <c r="A25" s="138"/>
      <c r="B25" s="113" t="s">
        <v>109</v>
      </c>
      <c r="C25" s="114" t="s">
        <v>58</v>
      </c>
      <c r="D25" s="115"/>
      <c r="E25" s="115">
        <v>4357</v>
      </c>
      <c r="F25" s="115">
        <v>5339</v>
      </c>
      <c r="G25" s="101" t="s">
        <v>62</v>
      </c>
      <c r="H25" s="102">
        <v>0</v>
      </c>
      <c r="I25" s="117">
        <v>16.2</v>
      </c>
      <c r="J25" s="116">
        <f t="shared" si="2"/>
        <v>16.2</v>
      </c>
    </row>
    <row r="26" spans="1:10" s="65" customFormat="1" ht="12.95" customHeight="1">
      <c r="A26" s="138"/>
      <c r="B26" s="113" t="s">
        <v>110</v>
      </c>
      <c r="C26" s="114" t="s">
        <v>58</v>
      </c>
      <c r="D26" s="115"/>
      <c r="E26" s="115">
        <v>4350</v>
      </c>
      <c r="F26" s="115">
        <v>5339</v>
      </c>
      <c r="G26" s="101" t="s">
        <v>62</v>
      </c>
      <c r="H26" s="102">
        <v>0</v>
      </c>
      <c r="I26" s="103">
        <v>8.3</v>
      </c>
      <c r="J26" s="116">
        <f t="shared" si="2"/>
        <v>8.3</v>
      </c>
    </row>
    <row r="27" spans="1:10" s="65" customFormat="1" ht="12.95" customHeight="1">
      <c r="A27" s="138"/>
      <c r="B27" s="113" t="s">
        <v>109</v>
      </c>
      <c r="C27" s="114" t="s">
        <v>58</v>
      </c>
      <c r="D27" s="115"/>
      <c r="E27" s="115">
        <v>4357</v>
      </c>
      <c r="F27" s="115">
        <v>5339</v>
      </c>
      <c r="G27" s="101" t="s">
        <v>62</v>
      </c>
      <c r="H27" s="102">
        <v>0</v>
      </c>
      <c r="I27" s="103">
        <v>12</v>
      </c>
      <c r="J27" s="116">
        <f t="shared" si="2"/>
        <v>12</v>
      </c>
    </row>
    <row r="28" spans="1:14" s="65" customFormat="1" ht="12.95" customHeight="1">
      <c r="A28" s="137" t="s">
        <v>36</v>
      </c>
      <c r="B28" s="68" t="s">
        <v>112</v>
      </c>
      <c r="C28" s="122"/>
      <c r="D28" s="122"/>
      <c r="E28" s="126" t="s">
        <v>79</v>
      </c>
      <c r="F28" s="127">
        <v>5169</v>
      </c>
      <c r="G28" s="126" t="s">
        <v>78</v>
      </c>
      <c r="H28" s="70">
        <v>100</v>
      </c>
      <c r="I28" s="11">
        <v>-100</v>
      </c>
      <c r="J28" s="52">
        <f>H28+I28</f>
        <v>0</v>
      </c>
      <c r="K28" s="90"/>
      <c r="L28" s="91"/>
      <c r="M28" s="89"/>
      <c r="N28" s="89"/>
    </row>
    <row r="29" spans="1:14" s="65" customFormat="1" ht="12.95" customHeight="1">
      <c r="A29" s="138"/>
      <c r="B29" s="68" t="s">
        <v>112</v>
      </c>
      <c r="C29" s="122"/>
      <c r="D29" s="122"/>
      <c r="E29" s="126" t="s">
        <v>79</v>
      </c>
      <c r="F29" s="127">
        <v>5166</v>
      </c>
      <c r="G29" s="126" t="s">
        <v>78</v>
      </c>
      <c r="H29" s="70">
        <v>100</v>
      </c>
      <c r="I29" s="11">
        <v>1110</v>
      </c>
      <c r="J29" s="52">
        <f>H29+I29</f>
        <v>1210</v>
      </c>
      <c r="K29" s="92"/>
      <c r="L29" s="93"/>
      <c r="M29" s="89"/>
      <c r="N29" s="89"/>
    </row>
    <row r="30" spans="1:12" s="65" customFormat="1" ht="12.95" customHeight="1">
      <c r="A30" s="139"/>
      <c r="B30" s="68" t="s">
        <v>95</v>
      </c>
      <c r="C30" s="122"/>
      <c r="D30" s="122"/>
      <c r="E30" s="126" t="s">
        <v>76</v>
      </c>
      <c r="F30" s="127">
        <v>5171</v>
      </c>
      <c r="G30" s="126" t="s">
        <v>81</v>
      </c>
      <c r="H30" s="70">
        <v>1698</v>
      </c>
      <c r="I30" s="11">
        <v>-246</v>
      </c>
      <c r="J30" s="52">
        <f>H30+I30</f>
        <v>1452</v>
      </c>
      <c r="K30" s="73"/>
      <c r="L30" s="72"/>
    </row>
    <row r="31" spans="1:12" s="65" customFormat="1" ht="12.95" customHeight="1">
      <c r="A31" s="137" t="s">
        <v>124</v>
      </c>
      <c r="B31" s="69" t="s">
        <v>117</v>
      </c>
      <c r="C31" s="69"/>
      <c r="D31" s="69"/>
      <c r="E31" s="50" t="s">
        <v>50</v>
      </c>
      <c r="F31" s="50" t="s">
        <v>115</v>
      </c>
      <c r="G31" s="50"/>
      <c r="H31" s="70">
        <v>3947</v>
      </c>
      <c r="I31" s="71">
        <v>-116</v>
      </c>
      <c r="J31" s="70">
        <f aca="true" t="shared" si="3" ref="J31:J33">H31+I31</f>
        <v>3831</v>
      </c>
      <c r="K31" s="73"/>
      <c r="L31" s="72"/>
    </row>
    <row r="32" spans="1:12" s="65" customFormat="1" ht="12.95" customHeight="1">
      <c r="A32" s="138"/>
      <c r="B32" s="99" t="s">
        <v>118</v>
      </c>
      <c r="C32" s="100" t="s">
        <v>58</v>
      </c>
      <c r="D32" s="99"/>
      <c r="E32" s="101" t="s">
        <v>50</v>
      </c>
      <c r="F32" s="101" t="s">
        <v>116</v>
      </c>
      <c r="G32" s="101"/>
      <c r="H32" s="102">
        <v>0</v>
      </c>
      <c r="I32" s="103">
        <v>116</v>
      </c>
      <c r="J32" s="102">
        <f>H32+I32</f>
        <v>116</v>
      </c>
      <c r="K32" s="73"/>
      <c r="L32" s="72"/>
    </row>
    <row r="33" spans="1:12" s="65" customFormat="1" ht="12.95" customHeight="1">
      <c r="A33" s="158" t="s">
        <v>125</v>
      </c>
      <c r="B33" s="69" t="s">
        <v>119</v>
      </c>
      <c r="C33" s="69"/>
      <c r="D33" s="69"/>
      <c r="E33" s="50" t="s">
        <v>121</v>
      </c>
      <c r="F33" s="50" t="s">
        <v>122</v>
      </c>
      <c r="G33" s="50"/>
      <c r="H33" s="70">
        <v>20</v>
      </c>
      <c r="I33" s="71">
        <v>-15</v>
      </c>
      <c r="J33" s="70">
        <f t="shared" si="3"/>
        <v>5</v>
      </c>
      <c r="K33" s="73"/>
      <c r="L33" s="72"/>
    </row>
    <row r="34" spans="1:12" s="65" customFormat="1" ht="12.95" customHeight="1">
      <c r="A34" s="158"/>
      <c r="B34" s="99" t="s">
        <v>126</v>
      </c>
      <c r="C34" s="132" t="s">
        <v>58</v>
      </c>
      <c r="D34" s="131"/>
      <c r="E34" s="101">
        <v>5212</v>
      </c>
      <c r="F34" s="101" t="s">
        <v>123</v>
      </c>
      <c r="G34" s="131"/>
      <c r="H34" s="102">
        <v>0</v>
      </c>
      <c r="I34" s="103">
        <v>15</v>
      </c>
      <c r="J34" s="102">
        <f>H34+I34</f>
        <v>15</v>
      </c>
      <c r="K34" s="73"/>
      <c r="L34" s="72"/>
    </row>
    <row r="35" spans="1:10" ht="12.95" customHeight="1">
      <c r="A35" s="20"/>
      <c r="B35" s="25"/>
      <c r="C35" s="26"/>
      <c r="D35" s="26"/>
      <c r="E35" s="149" t="s">
        <v>21</v>
      </c>
      <c r="F35" s="140"/>
      <c r="G35" s="150"/>
      <c r="H35" s="31">
        <f>SUM(H12:H34)</f>
        <v>6328.7</v>
      </c>
      <c r="I35" s="31">
        <f aca="true" t="shared" si="4" ref="I35:J35">SUM(I12:I34)</f>
        <v>764</v>
      </c>
      <c r="J35" s="31">
        <f t="shared" si="4"/>
        <v>7092.7</v>
      </c>
    </row>
    <row r="36" spans="1:10" ht="12.95" customHeight="1">
      <c r="A36" s="47" t="s">
        <v>22</v>
      </c>
      <c r="B36" s="25"/>
      <c r="C36" s="26"/>
      <c r="D36" s="26"/>
      <c r="E36" s="27"/>
      <c r="F36" s="25"/>
      <c r="G36" s="25"/>
      <c r="H36" s="28"/>
      <c r="I36" s="28"/>
      <c r="J36" s="32"/>
    </row>
    <row r="37" spans="1:10" ht="12.95" customHeight="1">
      <c r="A37" s="134" t="s">
        <v>13</v>
      </c>
      <c r="B37" s="68" t="s">
        <v>96</v>
      </c>
      <c r="C37" s="122"/>
      <c r="D37" s="122"/>
      <c r="E37" s="126" t="s">
        <v>76</v>
      </c>
      <c r="F37" s="127">
        <v>6121</v>
      </c>
      <c r="G37" s="128" t="s">
        <v>77</v>
      </c>
      <c r="H37" s="70">
        <v>1500</v>
      </c>
      <c r="I37" s="11">
        <v>-469</v>
      </c>
      <c r="J37" s="52">
        <f aca="true" t="shared" si="5" ref="J37:J49">H37+I37</f>
        <v>1031</v>
      </c>
    </row>
    <row r="38" spans="1:10" ht="12.95" customHeight="1">
      <c r="A38" s="135"/>
      <c r="B38" s="68" t="s">
        <v>111</v>
      </c>
      <c r="C38" s="122"/>
      <c r="D38" s="122"/>
      <c r="E38" s="133">
        <v>3639</v>
      </c>
      <c r="F38" s="133">
        <v>6121</v>
      </c>
      <c r="G38" s="50" t="s">
        <v>78</v>
      </c>
      <c r="H38" s="70">
        <v>850</v>
      </c>
      <c r="I38" s="11">
        <v>-850</v>
      </c>
      <c r="J38" s="52">
        <f t="shared" si="5"/>
        <v>0</v>
      </c>
    </row>
    <row r="39" spans="1:10" ht="12.95" customHeight="1">
      <c r="A39" s="135"/>
      <c r="B39" s="113" t="s">
        <v>97</v>
      </c>
      <c r="C39" s="114" t="s">
        <v>58</v>
      </c>
      <c r="D39" s="113"/>
      <c r="E39" s="115">
        <v>3412</v>
      </c>
      <c r="F39" s="115">
        <v>6121</v>
      </c>
      <c r="G39" s="101" t="s">
        <v>80</v>
      </c>
      <c r="H39" s="102">
        <v>0</v>
      </c>
      <c r="I39" s="117">
        <v>309</v>
      </c>
      <c r="J39" s="116">
        <f t="shared" si="5"/>
        <v>309</v>
      </c>
    </row>
    <row r="40" spans="1:10" ht="12.95" customHeight="1">
      <c r="A40" s="135"/>
      <c r="B40" s="68" t="s">
        <v>98</v>
      </c>
      <c r="C40" s="123"/>
      <c r="D40" s="123"/>
      <c r="E40" s="126" t="s">
        <v>76</v>
      </c>
      <c r="F40" s="127">
        <v>6121</v>
      </c>
      <c r="G40" s="126" t="s">
        <v>82</v>
      </c>
      <c r="H40" s="70">
        <v>390</v>
      </c>
      <c r="I40" s="11">
        <v>246</v>
      </c>
      <c r="J40" s="52">
        <f t="shared" si="5"/>
        <v>636</v>
      </c>
    </row>
    <row r="41" spans="1:10" ht="12.95" customHeight="1">
      <c r="A41" s="135"/>
      <c r="B41" s="68" t="s">
        <v>99</v>
      </c>
      <c r="C41" s="123"/>
      <c r="D41" s="123"/>
      <c r="E41" s="126" t="s">
        <v>83</v>
      </c>
      <c r="F41" s="127">
        <v>6121</v>
      </c>
      <c r="G41" s="126" t="s">
        <v>84</v>
      </c>
      <c r="H41" s="70">
        <v>400</v>
      </c>
      <c r="I41" s="11">
        <v>-180</v>
      </c>
      <c r="J41" s="52">
        <f t="shared" si="5"/>
        <v>220</v>
      </c>
    </row>
    <row r="42" spans="1:10" ht="12.95" customHeight="1">
      <c r="A42" s="135"/>
      <c r="B42" s="113" t="s">
        <v>100</v>
      </c>
      <c r="C42" s="125" t="s">
        <v>58</v>
      </c>
      <c r="D42" s="124"/>
      <c r="E42" s="129" t="s">
        <v>83</v>
      </c>
      <c r="F42" s="130">
        <v>6121</v>
      </c>
      <c r="G42" s="129" t="s">
        <v>85</v>
      </c>
      <c r="H42" s="102">
        <v>0</v>
      </c>
      <c r="I42" s="117">
        <v>180</v>
      </c>
      <c r="J42" s="116">
        <f t="shared" si="5"/>
        <v>180</v>
      </c>
    </row>
    <row r="43" spans="1:10" ht="12.95" customHeight="1">
      <c r="A43" s="135"/>
      <c r="B43" s="68" t="s">
        <v>107</v>
      </c>
      <c r="C43" s="123"/>
      <c r="D43" s="123"/>
      <c r="E43" s="126" t="s">
        <v>79</v>
      </c>
      <c r="F43" s="127">
        <v>6121</v>
      </c>
      <c r="G43" s="126" t="s">
        <v>86</v>
      </c>
      <c r="H43" s="70">
        <v>500</v>
      </c>
      <c r="I43" s="11">
        <v>-40</v>
      </c>
      <c r="J43" s="52">
        <f t="shared" si="5"/>
        <v>460</v>
      </c>
    </row>
    <row r="44" spans="1:10" ht="12.95" customHeight="1">
      <c r="A44" s="135"/>
      <c r="B44" s="68" t="s">
        <v>101</v>
      </c>
      <c r="C44" s="123"/>
      <c r="D44" s="123"/>
      <c r="E44" s="126" t="s">
        <v>79</v>
      </c>
      <c r="F44" s="127">
        <v>6121</v>
      </c>
      <c r="G44" s="126" t="s">
        <v>87</v>
      </c>
      <c r="H44" s="70">
        <v>345</v>
      </c>
      <c r="I44" s="11">
        <v>40</v>
      </c>
      <c r="J44" s="52">
        <f t="shared" si="5"/>
        <v>385</v>
      </c>
    </row>
    <row r="45" spans="1:10" ht="12.95" customHeight="1">
      <c r="A45" s="135"/>
      <c r="B45" s="68" t="s">
        <v>102</v>
      </c>
      <c r="C45" s="123"/>
      <c r="D45" s="123"/>
      <c r="E45" s="126" t="s">
        <v>47</v>
      </c>
      <c r="F45" s="127">
        <v>6121</v>
      </c>
      <c r="G45" s="126" t="s">
        <v>88</v>
      </c>
      <c r="H45" s="70">
        <v>2200</v>
      </c>
      <c r="I45" s="11">
        <v>-11</v>
      </c>
      <c r="J45" s="52">
        <f t="shared" si="5"/>
        <v>2189</v>
      </c>
    </row>
    <row r="46" spans="1:10" ht="12.95" customHeight="1">
      <c r="A46" s="135"/>
      <c r="B46" s="68" t="s">
        <v>103</v>
      </c>
      <c r="C46" s="123"/>
      <c r="D46" s="123"/>
      <c r="E46" s="126" t="s">
        <v>79</v>
      </c>
      <c r="F46" s="127">
        <v>6121</v>
      </c>
      <c r="G46" s="126" t="s">
        <v>89</v>
      </c>
      <c r="H46" s="70">
        <v>50</v>
      </c>
      <c r="I46" s="11">
        <v>11</v>
      </c>
      <c r="J46" s="52">
        <f t="shared" si="5"/>
        <v>61</v>
      </c>
    </row>
    <row r="47" spans="1:10" ht="12.95" customHeight="1">
      <c r="A47" s="135"/>
      <c r="B47" s="68" t="s">
        <v>104</v>
      </c>
      <c r="C47" s="123"/>
      <c r="D47" s="123"/>
      <c r="E47" s="126" t="s">
        <v>90</v>
      </c>
      <c r="F47" s="127">
        <v>6121</v>
      </c>
      <c r="G47" s="126" t="s">
        <v>91</v>
      </c>
      <c r="H47" s="70">
        <v>1400</v>
      </c>
      <c r="I47" s="11">
        <v>-650</v>
      </c>
      <c r="J47" s="52">
        <f t="shared" si="5"/>
        <v>750</v>
      </c>
    </row>
    <row r="48" spans="1:10" ht="12.95" customHeight="1">
      <c r="A48" s="135"/>
      <c r="B48" s="68" t="s">
        <v>105</v>
      </c>
      <c r="C48" s="123"/>
      <c r="D48" s="123"/>
      <c r="E48" s="126" t="s">
        <v>92</v>
      </c>
      <c r="F48" s="127">
        <v>6121</v>
      </c>
      <c r="G48" s="126" t="s">
        <v>93</v>
      </c>
      <c r="H48" s="70">
        <v>3000</v>
      </c>
      <c r="I48" s="11">
        <v>450</v>
      </c>
      <c r="J48" s="52">
        <f t="shared" si="5"/>
        <v>3450</v>
      </c>
    </row>
    <row r="49" spans="1:10" ht="12.95" customHeight="1">
      <c r="A49" s="136"/>
      <c r="B49" s="68" t="s">
        <v>106</v>
      </c>
      <c r="C49" s="123"/>
      <c r="D49" s="123"/>
      <c r="E49" s="126" t="s">
        <v>79</v>
      </c>
      <c r="F49" s="127">
        <v>6121</v>
      </c>
      <c r="G49" s="126" t="s">
        <v>94</v>
      </c>
      <c r="H49" s="70">
        <v>400</v>
      </c>
      <c r="I49" s="11">
        <v>200</v>
      </c>
      <c r="J49" s="52">
        <f t="shared" si="5"/>
        <v>600</v>
      </c>
    </row>
    <row r="50" spans="1:10" ht="12.95" customHeight="1">
      <c r="A50" s="54"/>
      <c r="B50" s="55"/>
      <c r="C50" s="56"/>
      <c r="D50" s="56"/>
      <c r="E50" s="151" t="s">
        <v>23</v>
      </c>
      <c r="F50" s="151"/>
      <c r="G50" s="151"/>
      <c r="H50" s="45">
        <f>SUM(H37:H49)</f>
        <v>11035</v>
      </c>
      <c r="I50" s="45">
        <f aca="true" t="shared" si="6" ref="I50:J50">SUM(I37:I49)</f>
        <v>-764</v>
      </c>
      <c r="J50" s="45">
        <f t="shared" si="6"/>
        <v>10271</v>
      </c>
    </row>
    <row r="51" spans="1:10" ht="12.95" customHeight="1">
      <c r="A51" s="57" t="s">
        <v>32</v>
      </c>
      <c r="B51" s="58"/>
      <c r="C51" s="59"/>
      <c r="D51" s="59"/>
      <c r="E51" s="60"/>
      <c r="F51" s="60"/>
      <c r="G51" s="60"/>
      <c r="H51" s="42"/>
      <c r="I51" s="43"/>
      <c r="J51" s="19"/>
    </row>
    <row r="52" spans="1:10" ht="12.95" customHeight="1">
      <c r="A52" s="133" t="s">
        <v>13</v>
      </c>
      <c r="B52" s="68"/>
      <c r="C52" s="51"/>
      <c r="D52" s="133"/>
      <c r="E52" s="95"/>
      <c r="F52" s="50"/>
      <c r="G52" s="50"/>
      <c r="H52" s="70"/>
      <c r="I52" s="71"/>
      <c r="J52" s="70"/>
    </row>
    <row r="53" spans="1:10" ht="12.95" customHeight="1">
      <c r="A53" s="22"/>
      <c r="B53" s="21"/>
      <c r="C53" s="22"/>
      <c r="D53" s="22"/>
      <c r="E53" s="152" t="s">
        <v>33</v>
      </c>
      <c r="F53" s="153"/>
      <c r="G53" s="154"/>
      <c r="H53" s="64">
        <f>SUM(H52:H52)</f>
        <v>0</v>
      </c>
      <c r="I53" s="45">
        <v>0</v>
      </c>
      <c r="J53" s="64">
        <f>SUM(J52:J52)</f>
        <v>0</v>
      </c>
    </row>
    <row r="54" spans="1:10" ht="12.95" customHeight="1">
      <c r="A54" s="22"/>
      <c r="B54" s="21"/>
      <c r="C54" s="22"/>
      <c r="D54" s="22"/>
      <c r="E54" s="33"/>
      <c r="F54" s="33"/>
      <c r="G54" s="34"/>
      <c r="H54" s="42"/>
      <c r="I54" s="43"/>
      <c r="J54" s="44"/>
    </row>
    <row r="55" spans="1:10" ht="12.95" customHeight="1">
      <c r="A55" s="3"/>
      <c r="B55" s="35" t="s">
        <v>31</v>
      </c>
      <c r="C55" s="26"/>
      <c r="D55" s="26"/>
      <c r="E55" s="155" t="s">
        <v>16</v>
      </c>
      <c r="F55" s="156"/>
      <c r="G55" s="156"/>
      <c r="H55" s="157"/>
      <c r="I55" s="30">
        <f>I7</f>
        <v>36</v>
      </c>
      <c r="J55" s="48"/>
    </row>
    <row r="56" spans="1:10" ht="12.95" customHeight="1">
      <c r="A56" s="3"/>
      <c r="B56" s="25"/>
      <c r="C56" s="26"/>
      <c r="D56" s="26"/>
      <c r="E56" s="155" t="s">
        <v>24</v>
      </c>
      <c r="F56" s="156"/>
      <c r="G56" s="156"/>
      <c r="H56" s="157"/>
      <c r="I56" s="30">
        <f>I35+I8</f>
        <v>800</v>
      </c>
      <c r="J56" s="20"/>
    </row>
    <row r="57" spans="1:10" ht="12.95" customHeight="1">
      <c r="A57" s="3"/>
      <c r="B57" s="25"/>
      <c r="C57" s="26"/>
      <c r="D57" s="26"/>
      <c r="E57" s="155" t="s">
        <v>25</v>
      </c>
      <c r="F57" s="156"/>
      <c r="G57" s="156"/>
      <c r="H57" s="157"/>
      <c r="I57" s="30">
        <f>I50+I9</f>
        <v>-764</v>
      </c>
      <c r="J57" s="49"/>
    </row>
    <row r="58" spans="1:10" ht="12.95" customHeight="1">
      <c r="A58" s="3"/>
      <c r="B58" s="25"/>
      <c r="C58" s="26"/>
      <c r="D58" s="26"/>
      <c r="E58" s="155" t="s">
        <v>26</v>
      </c>
      <c r="F58" s="156"/>
      <c r="G58" s="156"/>
      <c r="H58" s="157"/>
      <c r="I58" s="30">
        <f>I56+I57</f>
        <v>36</v>
      </c>
      <c r="J58" s="49"/>
    </row>
    <row r="59" spans="1:10" ht="12.95" customHeight="1">
      <c r="A59" s="3"/>
      <c r="B59" s="25"/>
      <c r="C59" s="26"/>
      <c r="D59" s="26"/>
      <c r="E59" s="143" t="s">
        <v>27</v>
      </c>
      <c r="F59" s="144"/>
      <c r="G59" s="144"/>
      <c r="H59" s="145"/>
      <c r="I59" s="30">
        <f>I55-I58</f>
        <v>0</v>
      </c>
      <c r="J59" s="49"/>
    </row>
    <row r="60" spans="1:10" ht="12.95" customHeight="1">
      <c r="A60" s="3"/>
      <c r="B60" s="25"/>
      <c r="C60" s="26"/>
      <c r="D60" s="26"/>
      <c r="E60" s="143" t="s">
        <v>28</v>
      </c>
      <c r="F60" s="144"/>
      <c r="G60" s="144"/>
      <c r="H60" s="145"/>
      <c r="I60" s="30">
        <f>I53</f>
        <v>0</v>
      </c>
      <c r="J60" s="49"/>
    </row>
    <row r="61" spans="1:10" ht="12.95" customHeight="1">
      <c r="A61" s="3"/>
      <c r="B61" s="3"/>
      <c r="C61" s="38"/>
      <c r="D61" s="38"/>
      <c r="E61" s="39"/>
      <c r="F61" s="74"/>
      <c r="G61" s="75"/>
      <c r="H61" s="87" t="s">
        <v>37</v>
      </c>
      <c r="I61" s="87"/>
      <c r="J61" s="88" t="s">
        <v>43</v>
      </c>
    </row>
    <row r="62" spans="1:10" ht="12.95" customHeight="1">
      <c r="A62" s="3"/>
      <c r="B62" s="35" t="s">
        <v>35</v>
      </c>
      <c r="C62" s="26"/>
      <c r="D62" s="26"/>
      <c r="E62" s="41" t="s">
        <v>29</v>
      </c>
      <c r="F62" s="76"/>
      <c r="G62" s="77"/>
      <c r="H62" s="78">
        <v>565690.62</v>
      </c>
      <c r="I62" s="79">
        <f>I55</f>
        <v>36</v>
      </c>
      <c r="J62" s="79">
        <f>H62+I62</f>
        <v>565726.62</v>
      </c>
    </row>
    <row r="63" spans="1:10" ht="12.95" customHeight="1">
      <c r="A63" s="3"/>
      <c r="B63" s="25"/>
      <c r="C63" s="26"/>
      <c r="D63" s="26"/>
      <c r="E63" s="36" t="s">
        <v>24</v>
      </c>
      <c r="F63" s="80"/>
      <c r="G63" s="81"/>
      <c r="H63" s="82">
        <v>482611.52</v>
      </c>
      <c r="I63" s="79">
        <f>I35+I8</f>
        <v>800</v>
      </c>
      <c r="J63" s="83">
        <f>H63+I63</f>
        <v>483411.52</v>
      </c>
    </row>
    <row r="64" spans="1:10" ht="12.95" customHeight="1">
      <c r="A64" s="3"/>
      <c r="B64" s="25"/>
      <c r="C64" s="26"/>
      <c r="D64" s="26"/>
      <c r="E64" s="20" t="s">
        <v>25</v>
      </c>
      <c r="F64" s="75"/>
      <c r="G64" s="84"/>
      <c r="H64" s="82">
        <v>90614</v>
      </c>
      <c r="I64" s="79">
        <f>I50+I9</f>
        <v>-764</v>
      </c>
      <c r="J64" s="83">
        <f>H64+I64</f>
        <v>89850</v>
      </c>
    </row>
    <row r="65" spans="1:10" ht="12.95" customHeight="1">
      <c r="A65" s="3"/>
      <c r="C65" s="38"/>
      <c r="D65" s="38"/>
      <c r="E65" s="37" t="s">
        <v>39</v>
      </c>
      <c r="F65" s="80"/>
      <c r="G65" s="81"/>
      <c r="H65" s="79">
        <f>H63+H64</f>
        <v>573225.52</v>
      </c>
      <c r="I65" s="79">
        <f>SUM(I63:I64)</f>
        <v>36</v>
      </c>
      <c r="J65" s="79">
        <f>SUM(J63:J64)</f>
        <v>573261.52</v>
      </c>
    </row>
    <row r="66" spans="1:10" ht="12.95" customHeight="1">
      <c r="A66" s="3"/>
      <c r="B66" s="3"/>
      <c r="C66" s="38"/>
      <c r="D66" s="38"/>
      <c r="E66" s="20" t="s">
        <v>19</v>
      </c>
      <c r="F66" s="75"/>
      <c r="G66" s="84"/>
      <c r="H66" s="83">
        <f>H62-H65</f>
        <v>-7534.900000000023</v>
      </c>
      <c r="I66" s="79">
        <f>I62-I65</f>
        <v>0</v>
      </c>
      <c r="J66" s="83">
        <f>J62-J65</f>
        <v>-7534.900000000023</v>
      </c>
    </row>
    <row r="67" spans="1:10" ht="12.95" customHeight="1">
      <c r="A67" s="3"/>
      <c r="B67" s="40" t="s">
        <v>44</v>
      </c>
      <c r="C67" s="38"/>
      <c r="D67" s="38"/>
      <c r="E67" s="37" t="s">
        <v>30</v>
      </c>
      <c r="F67" s="80"/>
      <c r="G67" s="81"/>
      <c r="H67" s="85">
        <v>7534.9</v>
      </c>
      <c r="I67" s="79">
        <f>I60</f>
        <v>0</v>
      </c>
      <c r="J67" s="83">
        <f>H67+I67</f>
        <v>7534.9</v>
      </c>
    </row>
    <row r="68" spans="6:10" ht="12.95" customHeight="1">
      <c r="F68" s="86"/>
      <c r="G68" s="86"/>
      <c r="H68" s="86"/>
      <c r="I68" s="86"/>
      <c r="J68" s="86"/>
    </row>
    <row r="69" spans="6:10" ht="12.95" customHeight="1">
      <c r="F69" s="86"/>
      <c r="G69" s="86"/>
      <c r="H69" s="86"/>
      <c r="I69" s="86"/>
      <c r="J69" s="86"/>
    </row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</sheetData>
  <mergeCells count="26">
    <mergeCell ref="E60:H60"/>
    <mergeCell ref="A19:A27"/>
    <mergeCell ref="A28:A30"/>
    <mergeCell ref="E35:G35"/>
    <mergeCell ref="A37:A49"/>
    <mergeCell ref="E50:G50"/>
    <mergeCell ref="E53:G53"/>
    <mergeCell ref="A31:A32"/>
    <mergeCell ref="A33:A34"/>
    <mergeCell ref="E55:H55"/>
    <mergeCell ref="E56:H56"/>
    <mergeCell ref="E57:H57"/>
    <mergeCell ref="E58:H58"/>
    <mergeCell ref="E59:H59"/>
    <mergeCell ref="A16:A18"/>
    <mergeCell ref="H1:J1"/>
    <mergeCell ref="B2:B3"/>
    <mergeCell ref="E2:E3"/>
    <mergeCell ref="F2:F3"/>
    <mergeCell ref="G2:G3"/>
    <mergeCell ref="A5:A6"/>
    <mergeCell ref="E7:G7"/>
    <mergeCell ref="E8:G8"/>
    <mergeCell ref="E9:G9"/>
    <mergeCell ref="E10:G10"/>
    <mergeCell ref="A12:A15"/>
  </mergeCells>
  <conditionalFormatting sqref="B1:B2 B19:B27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B2">
    <cfRule type="expression" priority="25" dxfId="2" stopIfTrue="1">
      <formula>$K2="Z"</formula>
    </cfRule>
    <cfRule type="expression" priority="26" dxfId="1" stopIfTrue="1">
      <formula>$K2="T"</formula>
    </cfRule>
    <cfRule type="expression" priority="27" dxfId="0" stopIfTrue="1">
      <formula>$K2="Y"</formula>
    </cfRule>
  </conditionalFormatting>
  <conditionalFormatting sqref="C7:D9 B1:B2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H63">
    <cfRule type="expression" priority="19" dxfId="2" stopIfTrue="1">
      <formula>$J63="Z"</formula>
    </cfRule>
    <cfRule type="expression" priority="20" dxfId="1" stopIfTrue="1">
      <formula>$J63="T"</formula>
    </cfRule>
    <cfRule type="expression" priority="21" dxfId="0" stopIfTrue="1">
      <formula>$J63="Y"</formula>
    </cfRule>
  </conditionalFormatting>
  <conditionalFormatting sqref="H64">
    <cfRule type="expression" priority="16" dxfId="2" stopIfTrue="1">
      <formula>$J64="Z"</formula>
    </cfRule>
    <cfRule type="expression" priority="17" dxfId="1" stopIfTrue="1">
      <formula>$J64="T"</formula>
    </cfRule>
    <cfRule type="expression" priority="18" dxfId="0" stopIfTrue="1">
      <formula>$J64="Y"</formula>
    </cfRule>
  </conditionalFormatting>
  <conditionalFormatting sqref="H62">
    <cfRule type="expression" priority="13" dxfId="2" stopIfTrue="1">
      <formula>$J62="Z"</formula>
    </cfRule>
    <cfRule type="expression" priority="14" dxfId="1" stopIfTrue="1">
      <formula>$J62="T"</formula>
    </cfRule>
    <cfRule type="expression" priority="15" dxfId="0" stopIfTrue="1">
      <formula>$J62="Y"</formula>
    </cfRule>
  </conditionalFormatting>
  <conditionalFormatting sqref="H63">
    <cfRule type="expression" priority="10" dxfId="2" stopIfTrue="1">
      <formula>$J63="Z"</formula>
    </cfRule>
    <cfRule type="expression" priority="11" dxfId="1" stopIfTrue="1">
      <formula>$J63="T"</formula>
    </cfRule>
    <cfRule type="expression" priority="12" dxfId="0" stopIfTrue="1">
      <formula>$J63="Y"</formula>
    </cfRule>
  </conditionalFormatting>
  <conditionalFormatting sqref="H64">
    <cfRule type="expression" priority="7" dxfId="2" stopIfTrue="1">
      <formula>$J64="Z"</formula>
    </cfRule>
    <cfRule type="expression" priority="8" dxfId="1" stopIfTrue="1">
      <formula>$J64="T"</formula>
    </cfRule>
    <cfRule type="expression" priority="9" dxfId="0" stopIfTrue="1">
      <formula>$J64="Y"</formula>
    </cfRule>
  </conditionalFormatting>
  <conditionalFormatting sqref="B19:B27">
    <cfRule type="expression" priority="4" dxfId="2" stopIfTrue="1">
      <formula>$P19="Z"</formula>
    </cfRule>
    <cfRule type="expression" priority="5" dxfId="1" stopIfTrue="1">
      <formula>$P19="T"</formula>
    </cfRule>
    <cfRule type="expression" priority="6" dxfId="0" stopIfTrue="1">
      <formula>$P19="Y"</formula>
    </cfRule>
  </conditionalFormatting>
  <conditionalFormatting sqref="B19:B27">
    <cfRule type="expression" priority="1" dxfId="2" stopIfTrue="1">
      <formula>$N19="Z"</formula>
    </cfRule>
    <cfRule type="expression" priority="2" dxfId="1" stopIfTrue="1">
      <formula>$N19="T"</formula>
    </cfRule>
    <cfRule type="expression" priority="3" dxfId="0" stopIfTrue="1">
      <formula>$N19="Y"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2023-05-24T07:21:57Z</cp:lastPrinted>
  <dcterms:created xsi:type="dcterms:W3CDTF">2019-02-01T08:27:03Z</dcterms:created>
  <dcterms:modified xsi:type="dcterms:W3CDTF">2023-05-26T09:57:43Z</dcterms:modified>
  <cp:category/>
  <cp:version/>
  <cp:contentType/>
  <cp:contentStatus/>
</cp:coreProperties>
</file>