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2"/>
  </bookViews>
  <sheets>
    <sheet name="RO č. 12, 25.10.2023" sheetId="3" r:id="rId1"/>
    <sheet name="Dodatek" sheetId="4" r:id="rId2"/>
    <sheet name="RO č. 12 včetně dodatku" sheetId="5" r:id="rId3"/>
  </sheets>
  <definedNames/>
  <calcPr calcId="162913"/>
</workbook>
</file>

<file path=xl/sharedStrings.xml><?xml version="1.0" encoding="utf-8"?>
<sst xmlns="http://schemas.openxmlformats.org/spreadsheetml/2006/main" count="432" uniqueCount="143">
  <si>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</si>
  <si>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</si>
  <si>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</si>
  <si>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</si>
  <si>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</si>
  <si>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</si>
  <si>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</si>
  <si>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</si>
  <si>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</si>
  <si>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</si>
  <si>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</si>
  <si>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</si>
  <si>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</si>
  <si>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</si>
  <si>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</si>
  <si>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</si>
  <si>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</si>
  <si>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</si>
  <si>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</si>
  <si>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</si>
  <si>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</si>
  <si>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</si>
  <si>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</si>
  <si>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</si>
  <si>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</si>
  <si>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</si>
  <si>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</si>
  <si>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</si>
  <si>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</si>
  <si>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</si>
  <si>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</si>
  <si>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</si>
  <si>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</si>
  <si>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</si>
  <si>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</si>
  <si>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</si>
  <si>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P = příjmy   V = výdaje   NZ = nově zařazeno do R2023</t>
  </si>
  <si>
    <t>00120</t>
  </si>
  <si>
    <t>NZ</t>
  </si>
  <si>
    <t>11.10.2023</t>
  </si>
  <si>
    <t>Otrokovice, 25.10.2023</t>
  </si>
  <si>
    <t>25.10.2023</t>
  </si>
  <si>
    <t xml:space="preserve">Rozpočtové opatření č. 12/2023 - změna schváleného rozpočtu roku 2023 - říjen  (údaje v tis. Kč) </t>
  </si>
  <si>
    <t>Příloha k us. RMO/x/x/23</t>
  </si>
  <si>
    <t>č. 12</t>
  </si>
  <si>
    <t>0328</t>
  </si>
  <si>
    <t>0329</t>
  </si>
  <si>
    <t>SOC KD Trávníky pohoštění</t>
  </si>
  <si>
    <t>SOC KD Trávníky drobný dlouhodobý hmotný majetek</t>
  </si>
  <si>
    <t>SOC KD Baťov léky a zdravotnický materiál</t>
  </si>
  <si>
    <t>SOC KD Baťov potraviny</t>
  </si>
  <si>
    <t xml:space="preserve">KST Nákup ostatních služeb                            </t>
  </si>
  <si>
    <t xml:space="preserve">KST Nákup materiálu jinde nezařazený                  </t>
  </si>
  <si>
    <t xml:space="preserve">KST Nájemné                                           </t>
  </si>
  <si>
    <t xml:space="preserve">KST Pohoštění                                         </t>
  </si>
  <si>
    <t>3399</t>
  </si>
  <si>
    <t>5169</t>
  </si>
  <si>
    <t>2239</t>
  </si>
  <si>
    <t>0177</t>
  </si>
  <si>
    <t>Příjem nein. dotace od ZK na Zajištění výuky dopravní výchovy, opravy, úpravy ….</t>
  </si>
  <si>
    <t>0612</t>
  </si>
  <si>
    <t>Transfer nein. dotace od ZK na Zajištění výuky dopravní výchovy, opravy, úpravy ….</t>
  </si>
  <si>
    <t>TSO Správa tržiště</t>
  </si>
  <si>
    <t>TSO Zimní údržba chodníků</t>
  </si>
  <si>
    <t>TSO Údržba dopravního značení</t>
  </si>
  <si>
    <t>TSO Údržba dětských hřišť</t>
  </si>
  <si>
    <t>TSO Hřbitov - opravy a udržování</t>
  </si>
  <si>
    <t>TSO Svoz komunálních odpadů</t>
  </si>
  <si>
    <t>TSO Zpracování plastů a papíru z tříděného sběru</t>
  </si>
  <si>
    <t>TSO Využívání a zneškodňování komunálních odpadů</t>
  </si>
  <si>
    <t>TSO Sběrné dvory</t>
  </si>
  <si>
    <t>2141</t>
  </si>
  <si>
    <t>0324</t>
  </si>
  <si>
    <t>2212</t>
  </si>
  <si>
    <t>5171</t>
  </si>
  <si>
    <t>2219</t>
  </si>
  <si>
    <t>2229</t>
  </si>
  <si>
    <t>3421</t>
  </si>
  <si>
    <t>3631</t>
  </si>
  <si>
    <t>5154</t>
  </si>
  <si>
    <t>3632</t>
  </si>
  <si>
    <t>3722</t>
  </si>
  <si>
    <t>3723</t>
  </si>
  <si>
    <t>3725</t>
  </si>
  <si>
    <t>TSO Opravy místních komunikací, mostů, vpustí</t>
  </si>
  <si>
    <t>TSO Veř. osvětlení - elektrická energie</t>
  </si>
  <si>
    <t>TSO Veř. osvětlení - nákup ostatních služeb</t>
  </si>
  <si>
    <t>ORM Dopravní opatření Baťov</t>
  </si>
  <si>
    <t>ORM Moder. el. trati O-Z</t>
  </si>
  <si>
    <t>ORM Rozš. hřbitova - zvýšení kapacity</t>
  </si>
  <si>
    <t>ORM Hasičská zbrojnice Kvítkovice</t>
  </si>
  <si>
    <t>2164</t>
  </si>
  <si>
    <t>3639</t>
  </si>
  <si>
    <t>2333</t>
  </si>
  <si>
    <t>9306</t>
  </si>
  <si>
    <t>5512</t>
  </si>
  <si>
    <t>2162</t>
  </si>
  <si>
    <t>3612</t>
  </si>
  <si>
    <t>8245</t>
  </si>
  <si>
    <t>2185</t>
  </si>
  <si>
    <t>3099</t>
  </si>
  <si>
    <t>2223</t>
  </si>
  <si>
    <t>5226</t>
  </si>
  <si>
    <t>6264</t>
  </si>
  <si>
    <t>3412</t>
  </si>
  <si>
    <t>0624</t>
  </si>
  <si>
    <t>ORM Stacionární radary</t>
  </si>
  <si>
    <t>ORM Významnější opravy vozovek nespecifikované</t>
  </si>
  <si>
    <t>ORM Hurdis domy tř. T. Bati 981 - 984</t>
  </si>
  <si>
    <t>ORM Re-use pointy</t>
  </si>
  <si>
    <t>ORM Trávníky revitalizace sídliště</t>
  </si>
  <si>
    <t>ORM Stavební úpravy SAB - budova</t>
  </si>
  <si>
    <t>ORM SENIOR C oprava obvodového pláště</t>
  </si>
  <si>
    <t>ORM MŠ Trávníky elektrorozvody</t>
  </si>
  <si>
    <t>ORM ZŠ RGM odborné učebny</t>
  </si>
  <si>
    <t>ORM Revitalizace SA Trávníky</t>
  </si>
  <si>
    <t>ORM Freetime zóna Trávníky</t>
  </si>
  <si>
    <t>ORM Oprava lávek přes Dřevnici</t>
  </si>
  <si>
    <t>4350</t>
  </si>
  <si>
    <t>2159</t>
  </si>
  <si>
    <t>3111</t>
  </si>
  <si>
    <t>2294</t>
  </si>
  <si>
    <t>3113</t>
  </si>
  <si>
    <t>2167</t>
  </si>
  <si>
    <t>2163</t>
  </si>
  <si>
    <t>3419</t>
  </si>
  <si>
    <t>2297</t>
  </si>
  <si>
    <t>6126</t>
  </si>
  <si>
    <t>4.</t>
  </si>
  <si>
    <t>Rozpočtové opatření č. 12/2023 - DODATEK</t>
  </si>
  <si>
    <t>00200</t>
  </si>
  <si>
    <t>0351</t>
  </si>
  <si>
    <t>Příjem nein. dotace pro MŠO, Obědy do škol VI. - P</t>
  </si>
  <si>
    <t>Transfer nein. dotace pro MŠO, Obědy do škol VI. -V</t>
  </si>
  <si>
    <t>Zdravý pohyb do škol - přesun projektu z OŠK na DDM Sluníčko</t>
  </si>
  <si>
    <t>3203</t>
  </si>
  <si>
    <t xml:space="preserve">DDM Sluníčko navýšení příspěvku na Zdravý pohyb do škol  </t>
  </si>
  <si>
    <t>DSZO příspěvek na provoz snížení</t>
  </si>
  <si>
    <t>DDM Sluníčko navýšení příspěvku na opravy (havárie)</t>
  </si>
  <si>
    <t>5.</t>
  </si>
  <si>
    <t>6.</t>
  </si>
  <si>
    <t>Příloha k us. RMO/4/19/23</t>
  </si>
  <si>
    <r>
      <t xml:space="preserve">Rozpočtové opatření č. 12/2023 - změna schváleného rozpočtu roku 2023 - říjen  (údaje v tis. Kč) </t>
    </r>
    <r>
      <rPr>
        <b/>
        <sz val="10"/>
        <rFont val="Arial"/>
        <family val="2"/>
      </rPr>
      <t>vč. dodatku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</si>
</sst>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center" vertical="center" wrapText="1"/>
      <protection/>
    </xf>
    <xf numFmtId="4" fontId="3" fillId="0" borderId="5" xfId="0" applyNumberFormat="1" applyFont="1" applyFill="1" applyBorder="1" applyAlignment="1">
      <alignment horizontal="right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/>
    <xf numFmtId="0" fontId="0" fillId="0" borderId="5" xfId="0" applyFill="1" applyBorder="1"/>
    <xf numFmtId="0" fontId="1" fillId="0" borderId="5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5" xfId="24" applyNumberFormat="1" applyFont="1" applyFill="1" applyBorder="1" applyAlignment="1">
      <alignment horizontal="left" vertical="center"/>
      <protection/>
    </xf>
    <xf numFmtId="49" fontId="1" fillId="0" borderId="5" xfId="25" applyNumberFormat="1" applyFont="1" applyFill="1" applyBorder="1" applyAlignment="1">
      <alignment horizontal="left" vertical="center"/>
      <protection/>
    </xf>
    <xf numFmtId="0" fontId="10" fillId="0" borderId="5" xfId="0" applyFont="1" applyFill="1" applyBorder="1" applyAlignment="1">
      <alignment horizontal="center"/>
    </xf>
    <xf numFmtId="49" fontId="1" fillId="5" borderId="5" xfId="23" applyNumberFormat="1" applyFont="1" applyFill="1" applyBorder="1" applyAlignment="1">
      <alignment horizontal="left" vertical="center"/>
      <protection/>
    </xf>
    <xf numFmtId="2" fontId="3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40" fontId="7" fillId="0" borderId="5" xfId="0" applyNumberFormat="1" applyFont="1" applyFill="1" applyBorder="1" applyAlignment="1">
      <alignment vertical="center"/>
    </xf>
    <xf numFmtId="40" fontId="11" fillId="0" borderId="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3" fillId="0" borderId="2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40" fontId="7" fillId="0" borderId="5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/>
    <xf numFmtId="0" fontId="9" fillId="0" borderId="7" xfId="0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right" vertical="center"/>
    </xf>
    <xf numFmtId="0" fontId="1" fillId="5" borderId="5" xfId="0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horizontal="center" vertical="center"/>
    </xf>
    <xf numFmtId="4" fontId="1" fillId="4" borderId="15" xfId="20" applyNumberFormat="1" applyFont="1" applyFill="1" applyBorder="1" applyAlignment="1" applyProtection="1">
      <alignment horizontal="center" vertical="center"/>
      <protection/>
    </xf>
    <xf numFmtId="1" fontId="1" fillId="4" borderId="15" xfId="20" applyNumberFormat="1" applyFont="1" applyFill="1" applyBorder="1" applyAlignment="1" applyProtection="1">
      <alignment horizontal="center" vertical="center"/>
      <protection/>
    </xf>
    <xf numFmtId="0" fontId="0" fillId="0" borderId="5" xfId="0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/>
    <xf numFmtId="0" fontId="1" fillId="0" borderId="5" xfId="0" applyFont="1" applyFill="1" applyBorder="1" applyAlignment="1">
      <alignment horizontal="center" vertical="center"/>
    </xf>
    <xf numFmtId="1" fontId="1" fillId="4" borderId="5" xfId="20" applyNumberFormat="1" applyFont="1" applyFill="1" applyBorder="1" applyAlignment="1" applyProtection="1">
      <alignment horizontal="center" vertical="center"/>
      <protection/>
    </xf>
    <xf numFmtId="4" fontId="1" fillId="4" borderId="5" xfId="2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  <cellStyle name="Normální 5" xfId="24"/>
    <cellStyle name="Normální 4" xfId="25"/>
  </cellStyles>
  <dxfs count="7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110" zoomScaleNormal="110" workbookViewId="0" topLeftCell="A1">
      <selection activeCell="A1" sqref="A1:XFD1048576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</cols>
  <sheetData>
    <row r="1" spans="1:10" ht="12.95" customHeight="1">
      <c r="A1" s="1" t="s">
        <v>42</v>
      </c>
      <c r="B1" s="37"/>
      <c r="C1" s="2"/>
      <c r="D1" s="2"/>
      <c r="E1" s="3"/>
      <c r="F1" s="3"/>
      <c r="G1" s="3"/>
      <c r="H1" s="154" t="s">
        <v>43</v>
      </c>
      <c r="I1" s="154"/>
      <c r="J1" s="154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44</v>
      </c>
      <c r="J3" s="5" t="s">
        <v>11</v>
      </c>
    </row>
    <row r="4" spans="1:3" ht="12.95" customHeight="1">
      <c r="A4" s="77" t="s">
        <v>12</v>
      </c>
      <c r="B4" s="78"/>
      <c r="C4" s="79"/>
    </row>
    <row r="5" spans="1:10" s="53" customFormat="1" ht="12.95" customHeight="1">
      <c r="A5" s="157" t="s">
        <v>13</v>
      </c>
      <c r="B5" s="84" t="s">
        <v>59</v>
      </c>
      <c r="C5" s="42"/>
      <c r="D5" s="97" t="s">
        <v>37</v>
      </c>
      <c r="E5" s="98"/>
      <c r="F5" s="98">
        <v>4122</v>
      </c>
      <c r="G5" s="41" t="s">
        <v>60</v>
      </c>
      <c r="H5" s="55">
        <v>173.5</v>
      </c>
      <c r="I5" s="56">
        <v>112.5</v>
      </c>
      <c r="J5" s="80">
        <f>H5+I5</f>
        <v>286</v>
      </c>
    </row>
    <row r="6" spans="1:10" s="53" customFormat="1" ht="12.95" customHeight="1">
      <c r="A6" s="158"/>
      <c r="B6" s="84" t="s">
        <v>61</v>
      </c>
      <c r="C6" s="42"/>
      <c r="D6" s="41" t="s">
        <v>37</v>
      </c>
      <c r="E6" s="98">
        <v>3421</v>
      </c>
      <c r="F6" s="98">
        <v>5336</v>
      </c>
      <c r="G6" s="41" t="s">
        <v>60</v>
      </c>
      <c r="H6" s="55">
        <v>173.5</v>
      </c>
      <c r="I6" s="56">
        <v>112.5</v>
      </c>
      <c r="J6" s="80">
        <f>H6+I6</f>
        <v>286</v>
      </c>
    </row>
    <row r="7" spans="1:10" ht="12.95" customHeight="1">
      <c r="A7" s="6"/>
      <c r="B7" s="7"/>
      <c r="C7" s="8"/>
      <c r="D7" s="8"/>
      <c r="E7" s="151" t="s">
        <v>15</v>
      </c>
      <c r="F7" s="151"/>
      <c r="G7" s="151"/>
      <c r="H7" s="93">
        <f aca="true" t="shared" si="0" ref="H7:J8">H5</f>
        <v>173.5</v>
      </c>
      <c r="I7" s="93">
        <f t="shared" si="0"/>
        <v>112.5</v>
      </c>
      <c r="J7" s="93">
        <f t="shared" si="0"/>
        <v>286</v>
      </c>
    </row>
    <row r="8" spans="1:11" ht="12.95" customHeight="1">
      <c r="A8" s="6"/>
      <c r="B8" s="9" t="s">
        <v>36</v>
      </c>
      <c r="C8" s="8"/>
      <c r="D8" s="8"/>
      <c r="E8" s="152" t="s">
        <v>16</v>
      </c>
      <c r="F8" s="152"/>
      <c r="G8" s="152"/>
      <c r="H8" s="93">
        <f t="shared" si="0"/>
        <v>173.5</v>
      </c>
      <c r="I8" s="93">
        <f t="shared" si="0"/>
        <v>112.5</v>
      </c>
      <c r="J8" s="93">
        <f t="shared" si="0"/>
        <v>286</v>
      </c>
      <c r="K8" s="50"/>
    </row>
    <row r="9" spans="1:10" ht="12.95" customHeight="1">
      <c r="A9" s="6"/>
      <c r="B9" s="10"/>
      <c r="C9" s="8"/>
      <c r="D9" s="8"/>
      <c r="E9" s="153" t="s">
        <v>17</v>
      </c>
      <c r="F9" s="153"/>
      <c r="G9" s="153"/>
      <c r="H9" s="93">
        <v>0</v>
      </c>
      <c r="I9" s="93">
        <v>0</v>
      </c>
      <c r="J9" s="93">
        <v>0</v>
      </c>
    </row>
    <row r="10" spans="1:10" ht="12.95" customHeight="1">
      <c r="A10" s="12"/>
      <c r="B10" s="13"/>
      <c r="C10" s="14"/>
      <c r="D10" s="14"/>
      <c r="E10" s="153" t="s">
        <v>18</v>
      </c>
      <c r="F10" s="153"/>
      <c r="G10" s="153"/>
      <c r="H10" s="15">
        <f>H7-H8-H9</f>
        <v>0</v>
      </c>
      <c r="I10" s="15">
        <f>I7-I8-I9</f>
        <v>0</v>
      </c>
      <c r="J10" s="15">
        <f>J7-J8-J9</f>
        <v>0</v>
      </c>
    </row>
    <row r="11" spans="1:10" ht="12.95" customHeight="1">
      <c r="A11" s="16" t="s">
        <v>19</v>
      </c>
      <c r="B11" s="17"/>
      <c r="C11" s="18"/>
      <c r="D11" s="18"/>
      <c r="E11" s="19"/>
      <c r="F11" s="17"/>
      <c r="G11" s="17"/>
      <c r="H11" s="20"/>
      <c r="I11" s="20"/>
      <c r="J11" s="21"/>
    </row>
    <row r="12" spans="1:10" s="53" customFormat="1" ht="12.95" customHeight="1">
      <c r="A12" s="162" t="s">
        <v>13</v>
      </c>
      <c r="B12" s="96" t="s">
        <v>47</v>
      </c>
      <c r="C12" s="99"/>
      <c r="D12" s="99"/>
      <c r="E12" s="98">
        <v>4379</v>
      </c>
      <c r="F12" s="98">
        <v>5175</v>
      </c>
      <c r="G12" s="41" t="s">
        <v>45</v>
      </c>
      <c r="H12" s="101">
        <v>12</v>
      </c>
      <c r="I12" s="86">
        <v>-2</v>
      </c>
      <c r="J12" s="101">
        <f aca="true" t="shared" si="1" ref="J12:J15">H12+I12</f>
        <v>10</v>
      </c>
    </row>
    <row r="13" spans="1:10" s="53" customFormat="1" ht="12.95" customHeight="1">
      <c r="A13" s="163"/>
      <c r="B13" s="96" t="s">
        <v>48</v>
      </c>
      <c r="C13" s="100"/>
      <c r="D13" s="99"/>
      <c r="E13" s="98">
        <v>4379</v>
      </c>
      <c r="F13" s="98">
        <v>5137</v>
      </c>
      <c r="G13" s="41" t="s">
        <v>45</v>
      </c>
      <c r="H13" s="101">
        <v>5</v>
      </c>
      <c r="I13" s="86">
        <v>2</v>
      </c>
      <c r="J13" s="101">
        <f t="shared" si="1"/>
        <v>7</v>
      </c>
    </row>
    <row r="14" spans="1:10" s="53" customFormat="1" ht="12.95" customHeight="1">
      <c r="A14" s="163"/>
      <c r="B14" s="84" t="s">
        <v>49</v>
      </c>
      <c r="C14" s="42"/>
      <c r="D14" s="84"/>
      <c r="E14" s="98">
        <v>4379</v>
      </c>
      <c r="F14" s="98">
        <v>5133</v>
      </c>
      <c r="G14" s="41" t="s">
        <v>46</v>
      </c>
      <c r="H14" s="101">
        <v>1</v>
      </c>
      <c r="I14" s="86">
        <v>-1</v>
      </c>
      <c r="J14" s="94">
        <f t="shared" si="1"/>
        <v>0</v>
      </c>
    </row>
    <row r="15" spans="1:10" ht="12.95" customHeight="1">
      <c r="A15" s="163"/>
      <c r="B15" s="83" t="s">
        <v>50</v>
      </c>
      <c r="C15" s="87"/>
      <c r="D15" s="85"/>
      <c r="E15" s="98">
        <v>4379</v>
      </c>
      <c r="F15" s="98">
        <v>5131</v>
      </c>
      <c r="G15" s="41" t="s">
        <v>46</v>
      </c>
      <c r="H15" s="101">
        <v>0.5</v>
      </c>
      <c r="I15" s="86">
        <v>1</v>
      </c>
      <c r="J15" s="94">
        <f t="shared" si="1"/>
        <v>1.5</v>
      </c>
    </row>
    <row r="16" spans="1:13" s="52" customFormat="1" ht="12.95" customHeight="1">
      <c r="A16" s="157" t="s">
        <v>14</v>
      </c>
      <c r="B16" s="102" t="s">
        <v>51</v>
      </c>
      <c r="C16" s="98"/>
      <c r="D16" s="98"/>
      <c r="E16" s="97" t="s">
        <v>55</v>
      </c>
      <c r="F16" s="41" t="s">
        <v>56</v>
      </c>
      <c r="G16" s="41" t="s">
        <v>57</v>
      </c>
      <c r="H16" s="55">
        <v>60</v>
      </c>
      <c r="I16" s="56">
        <v>-2</v>
      </c>
      <c r="J16" s="80">
        <f>H16+I16</f>
        <v>58</v>
      </c>
      <c r="K16" s="72"/>
      <c r="L16" s="71"/>
      <c r="M16" s="71"/>
    </row>
    <row r="17" spans="1:13" s="52" customFormat="1" ht="12.95" customHeight="1">
      <c r="A17" s="161"/>
      <c r="B17" s="106" t="s">
        <v>52</v>
      </c>
      <c r="C17" s="88" t="s">
        <v>38</v>
      </c>
      <c r="D17" s="89"/>
      <c r="E17" s="89">
        <v>3399</v>
      </c>
      <c r="F17" s="89">
        <v>5139</v>
      </c>
      <c r="G17" s="90" t="s">
        <v>57</v>
      </c>
      <c r="H17" s="81">
        <v>0</v>
      </c>
      <c r="I17" s="91">
        <v>2</v>
      </c>
      <c r="J17" s="92">
        <f>H17+I17</f>
        <v>2</v>
      </c>
      <c r="K17" s="72"/>
      <c r="L17" s="71"/>
      <c r="M17" s="71"/>
    </row>
    <row r="18" spans="1:13" s="52" customFormat="1" ht="12.95" customHeight="1">
      <c r="A18" s="161"/>
      <c r="B18" s="103" t="s">
        <v>53</v>
      </c>
      <c r="C18" s="42"/>
      <c r="D18" s="41"/>
      <c r="E18" s="98">
        <v>6112</v>
      </c>
      <c r="F18" s="98">
        <v>5164</v>
      </c>
      <c r="G18" s="41" t="s">
        <v>58</v>
      </c>
      <c r="H18" s="55">
        <v>5</v>
      </c>
      <c r="I18" s="107">
        <v>-3</v>
      </c>
      <c r="J18" s="80">
        <f>H18+I18</f>
        <v>2</v>
      </c>
      <c r="K18" s="72"/>
      <c r="L18" s="71"/>
      <c r="M18" s="71"/>
    </row>
    <row r="19" spans="1:13" s="52" customFormat="1" ht="12.95" customHeight="1">
      <c r="A19" s="158"/>
      <c r="B19" s="104" t="s">
        <v>54</v>
      </c>
      <c r="C19" s="42"/>
      <c r="D19" s="41"/>
      <c r="E19" s="98">
        <v>6112</v>
      </c>
      <c r="F19" s="98">
        <v>5175</v>
      </c>
      <c r="G19" s="41" t="s">
        <v>58</v>
      </c>
      <c r="H19" s="80">
        <v>10</v>
      </c>
      <c r="I19" s="107">
        <v>3</v>
      </c>
      <c r="J19" s="80">
        <f>H19+I19</f>
        <v>13</v>
      </c>
      <c r="K19" s="72"/>
      <c r="L19" s="71"/>
      <c r="M19" s="71"/>
    </row>
    <row r="20" spans="1:13" s="52" customFormat="1" ht="12.95" customHeight="1">
      <c r="A20" s="157" t="s">
        <v>35</v>
      </c>
      <c r="B20" s="108" t="s">
        <v>62</v>
      </c>
      <c r="C20" s="105"/>
      <c r="D20" s="95"/>
      <c r="E20" s="98" t="s">
        <v>71</v>
      </c>
      <c r="F20" s="98" t="s">
        <v>56</v>
      </c>
      <c r="G20" s="98" t="s">
        <v>72</v>
      </c>
      <c r="H20" s="80">
        <v>111.8</v>
      </c>
      <c r="I20" s="107">
        <v>-70</v>
      </c>
      <c r="J20" s="126">
        <f aca="true" t="shared" si="2" ref="J20:J31">SUM(H20:I20)</f>
        <v>41.8</v>
      </c>
      <c r="K20" s="72"/>
      <c r="L20" s="71"/>
      <c r="M20" s="71"/>
    </row>
    <row r="21" spans="1:13" s="52" customFormat="1" ht="12.95" customHeight="1">
      <c r="A21" s="161"/>
      <c r="B21" s="108" t="s">
        <v>84</v>
      </c>
      <c r="C21" s="95"/>
      <c r="D21" s="95"/>
      <c r="E21" s="98" t="s">
        <v>73</v>
      </c>
      <c r="F21" s="98" t="s">
        <v>74</v>
      </c>
      <c r="G21" s="98" t="s">
        <v>72</v>
      </c>
      <c r="H21" s="80">
        <v>1657.2</v>
      </c>
      <c r="I21" s="107">
        <v>-400</v>
      </c>
      <c r="J21" s="80">
        <f t="shared" si="2"/>
        <v>1257.2</v>
      </c>
      <c r="K21" s="72"/>
      <c r="L21" s="71"/>
      <c r="M21" s="71"/>
    </row>
    <row r="22" spans="1:13" s="52" customFormat="1" ht="12.95" customHeight="1">
      <c r="A22" s="161"/>
      <c r="B22" s="108" t="s">
        <v>63</v>
      </c>
      <c r="C22" s="95"/>
      <c r="D22" s="95"/>
      <c r="E22" s="98" t="s">
        <v>75</v>
      </c>
      <c r="F22" s="98" t="s">
        <v>56</v>
      </c>
      <c r="G22" s="98" t="s">
        <v>72</v>
      </c>
      <c r="H22" s="80">
        <v>1334.2</v>
      </c>
      <c r="I22" s="107">
        <v>-700</v>
      </c>
      <c r="J22" s="80">
        <f t="shared" si="2"/>
        <v>634.2</v>
      </c>
      <c r="K22" s="72"/>
      <c r="L22" s="71"/>
      <c r="M22" s="71"/>
    </row>
    <row r="23" spans="1:13" s="52" customFormat="1" ht="12.95" customHeight="1">
      <c r="A23" s="161"/>
      <c r="B23" s="108" t="s">
        <v>64</v>
      </c>
      <c r="C23" s="95"/>
      <c r="D23" s="95"/>
      <c r="E23" s="98" t="s">
        <v>76</v>
      </c>
      <c r="F23" s="98" t="s">
        <v>74</v>
      </c>
      <c r="G23" s="98" t="s">
        <v>72</v>
      </c>
      <c r="H23" s="80">
        <v>853.74</v>
      </c>
      <c r="I23" s="107">
        <v>400</v>
      </c>
      <c r="J23" s="80">
        <f t="shared" si="2"/>
        <v>1253.74</v>
      </c>
      <c r="K23" s="72"/>
      <c r="L23" s="71"/>
      <c r="M23" s="71"/>
    </row>
    <row r="24" spans="1:13" s="52" customFormat="1" ht="12.95" customHeight="1">
      <c r="A24" s="161"/>
      <c r="B24" s="108" t="s">
        <v>65</v>
      </c>
      <c r="C24" s="95"/>
      <c r="D24" s="95"/>
      <c r="E24" s="98" t="s">
        <v>77</v>
      </c>
      <c r="F24" s="98" t="s">
        <v>74</v>
      </c>
      <c r="G24" s="98" t="s">
        <v>72</v>
      </c>
      <c r="H24" s="80">
        <v>830.45</v>
      </c>
      <c r="I24" s="107">
        <v>300</v>
      </c>
      <c r="J24" s="80">
        <f t="shared" si="2"/>
        <v>1130.45</v>
      </c>
      <c r="K24" s="72"/>
      <c r="L24" s="71"/>
      <c r="M24" s="71"/>
    </row>
    <row r="25" spans="1:13" s="52" customFormat="1" ht="12.95" customHeight="1">
      <c r="A25" s="161"/>
      <c r="B25" s="108" t="s">
        <v>85</v>
      </c>
      <c r="C25" s="95"/>
      <c r="D25" s="95"/>
      <c r="E25" s="98" t="s">
        <v>78</v>
      </c>
      <c r="F25" s="98" t="s">
        <v>79</v>
      </c>
      <c r="G25" s="98" t="s">
        <v>72</v>
      </c>
      <c r="H25" s="80">
        <v>3700</v>
      </c>
      <c r="I25" s="107">
        <v>-600</v>
      </c>
      <c r="J25" s="80">
        <f t="shared" si="2"/>
        <v>3100</v>
      </c>
      <c r="K25" s="72"/>
      <c r="L25" s="71"/>
      <c r="M25" s="71"/>
    </row>
    <row r="26" spans="1:13" s="52" customFormat="1" ht="12.95" customHeight="1">
      <c r="A26" s="161"/>
      <c r="B26" s="108" t="s">
        <v>86</v>
      </c>
      <c r="C26" s="95"/>
      <c r="D26" s="95"/>
      <c r="E26" s="98" t="s">
        <v>78</v>
      </c>
      <c r="F26" s="98" t="s">
        <v>56</v>
      </c>
      <c r="G26" s="98" t="s">
        <v>72</v>
      </c>
      <c r="H26" s="80">
        <v>514.2</v>
      </c>
      <c r="I26" s="107">
        <v>70</v>
      </c>
      <c r="J26" s="80">
        <f t="shared" si="2"/>
        <v>584.2</v>
      </c>
      <c r="K26" s="72"/>
      <c r="L26" s="71"/>
      <c r="M26" s="71"/>
    </row>
    <row r="27" spans="1:13" s="52" customFormat="1" ht="12.95" customHeight="1">
      <c r="A27" s="161"/>
      <c r="B27" s="108" t="s">
        <v>66</v>
      </c>
      <c r="C27" s="95"/>
      <c r="D27" s="95"/>
      <c r="E27" s="98" t="s">
        <v>80</v>
      </c>
      <c r="F27" s="98" t="s">
        <v>74</v>
      </c>
      <c r="G27" s="98" t="s">
        <v>72</v>
      </c>
      <c r="H27" s="80">
        <v>157.05</v>
      </c>
      <c r="I27" s="107">
        <v>50</v>
      </c>
      <c r="J27" s="80">
        <f t="shared" si="2"/>
        <v>207.05</v>
      </c>
      <c r="K27" s="72"/>
      <c r="L27" s="71"/>
      <c r="M27" s="71"/>
    </row>
    <row r="28" spans="1:13" s="52" customFormat="1" ht="12.95" customHeight="1">
      <c r="A28" s="161"/>
      <c r="B28" s="108" t="s">
        <v>67</v>
      </c>
      <c r="C28" s="95"/>
      <c r="D28" s="95"/>
      <c r="E28" s="98" t="s">
        <v>81</v>
      </c>
      <c r="F28" s="98" t="s">
        <v>56</v>
      </c>
      <c r="G28" s="98" t="s">
        <v>72</v>
      </c>
      <c r="H28" s="80">
        <v>13666.69</v>
      </c>
      <c r="I28" s="107">
        <v>400</v>
      </c>
      <c r="J28" s="80">
        <f t="shared" si="2"/>
        <v>14066.69</v>
      </c>
      <c r="K28" s="72"/>
      <c r="L28" s="71"/>
      <c r="M28" s="71"/>
    </row>
    <row r="29" spans="1:13" s="52" customFormat="1" ht="12.95" customHeight="1">
      <c r="A29" s="161"/>
      <c r="B29" s="108" t="s">
        <v>68</v>
      </c>
      <c r="C29" s="95"/>
      <c r="D29" s="95"/>
      <c r="E29" s="98" t="s">
        <v>82</v>
      </c>
      <c r="F29" s="98" t="s">
        <v>56</v>
      </c>
      <c r="G29" s="98" t="s">
        <v>72</v>
      </c>
      <c r="H29" s="80">
        <v>483</v>
      </c>
      <c r="I29" s="107">
        <v>450</v>
      </c>
      <c r="J29" s="80">
        <f t="shared" si="2"/>
        <v>933</v>
      </c>
      <c r="K29" s="72"/>
      <c r="L29" s="71"/>
      <c r="M29" s="71"/>
    </row>
    <row r="30" spans="1:13" s="52" customFormat="1" ht="12.95" customHeight="1">
      <c r="A30" s="161"/>
      <c r="B30" s="108" t="s">
        <v>69</v>
      </c>
      <c r="C30" s="95"/>
      <c r="D30" s="95"/>
      <c r="E30" s="98" t="s">
        <v>83</v>
      </c>
      <c r="F30" s="98" t="s">
        <v>56</v>
      </c>
      <c r="G30" s="98" t="s">
        <v>72</v>
      </c>
      <c r="H30" s="80">
        <v>6875.07</v>
      </c>
      <c r="I30" s="107">
        <v>-600</v>
      </c>
      <c r="J30" s="80">
        <f t="shared" si="2"/>
        <v>6275.07</v>
      </c>
      <c r="K30" s="72"/>
      <c r="L30" s="71"/>
      <c r="M30" s="71"/>
    </row>
    <row r="31" spans="1:13" s="52" customFormat="1" ht="12.95" customHeight="1">
      <c r="A31" s="158"/>
      <c r="B31" s="108" t="s">
        <v>70</v>
      </c>
      <c r="C31" s="95"/>
      <c r="D31" s="95"/>
      <c r="E31" s="98" t="s">
        <v>83</v>
      </c>
      <c r="F31" s="98" t="s">
        <v>74</v>
      </c>
      <c r="G31" s="98" t="s">
        <v>72</v>
      </c>
      <c r="H31" s="80">
        <v>330</v>
      </c>
      <c r="I31" s="107">
        <v>700</v>
      </c>
      <c r="J31" s="80">
        <f t="shared" si="2"/>
        <v>1030</v>
      </c>
      <c r="K31" s="72"/>
      <c r="L31" s="71"/>
      <c r="M31" s="71"/>
    </row>
    <row r="32" spans="1:13" s="52" customFormat="1" ht="12.95" customHeight="1">
      <c r="A32" s="160" t="s">
        <v>128</v>
      </c>
      <c r="B32" s="96" t="s">
        <v>106</v>
      </c>
      <c r="C32" s="117"/>
      <c r="D32" s="117"/>
      <c r="E32" s="97" t="s">
        <v>101</v>
      </c>
      <c r="F32" s="75">
        <v>5171</v>
      </c>
      <c r="G32" s="97" t="s">
        <v>102</v>
      </c>
      <c r="H32" s="118">
        <v>20</v>
      </c>
      <c r="I32" s="107">
        <v>10</v>
      </c>
      <c r="J32" s="55">
        <f>H32+I32</f>
        <v>30</v>
      </c>
      <c r="K32" s="72"/>
      <c r="L32" s="71"/>
      <c r="M32" s="71"/>
    </row>
    <row r="33" spans="1:13" s="52" customFormat="1" ht="12.95" customHeight="1">
      <c r="A33" s="160"/>
      <c r="B33" s="96" t="s">
        <v>107</v>
      </c>
      <c r="C33" s="117"/>
      <c r="D33" s="117"/>
      <c r="E33" s="97" t="s">
        <v>73</v>
      </c>
      <c r="F33" s="75">
        <v>5171</v>
      </c>
      <c r="G33" s="97" t="s">
        <v>103</v>
      </c>
      <c r="H33" s="118">
        <v>1700</v>
      </c>
      <c r="I33" s="107">
        <v>800</v>
      </c>
      <c r="J33" s="55">
        <f>H33+I33</f>
        <v>2500</v>
      </c>
      <c r="K33" s="72"/>
      <c r="L33" s="71"/>
      <c r="M33" s="71"/>
    </row>
    <row r="34" spans="1:13" s="52" customFormat="1" ht="12.95" customHeight="1">
      <c r="A34" s="160"/>
      <c r="B34" s="84" t="s">
        <v>112</v>
      </c>
      <c r="C34" s="68"/>
      <c r="D34" s="68"/>
      <c r="E34" s="114" t="s">
        <v>118</v>
      </c>
      <c r="F34" s="115">
        <v>5171</v>
      </c>
      <c r="G34" s="114" t="s">
        <v>119</v>
      </c>
      <c r="H34" s="111">
        <v>1317</v>
      </c>
      <c r="I34" s="107">
        <v>-138</v>
      </c>
      <c r="J34" s="94">
        <f>H34+I34</f>
        <v>1179</v>
      </c>
      <c r="K34" s="72"/>
      <c r="L34" s="71"/>
      <c r="M34" s="71"/>
    </row>
    <row r="35" spans="1:13" s="52" customFormat="1" ht="12.95" customHeight="1">
      <c r="A35" s="160"/>
      <c r="B35" s="84" t="s">
        <v>113</v>
      </c>
      <c r="C35" s="113"/>
      <c r="D35" s="122"/>
      <c r="E35" s="114" t="s">
        <v>120</v>
      </c>
      <c r="F35" s="115">
        <v>5171</v>
      </c>
      <c r="G35" s="114" t="s">
        <v>121</v>
      </c>
      <c r="H35" s="111">
        <v>650</v>
      </c>
      <c r="I35" s="107">
        <v>-108</v>
      </c>
      <c r="J35" s="94">
        <f>H35+I35</f>
        <v>542</v>
      </c>
      <c r="K35" s="72"/>
      <c r="L35" s="71"/>
      <c r="M35" s="71"/>
    </row>
    <row r="36" spans="1:13" s="52" customFormat="1" ht="12.95" customHeight="1">
      <c r="A36" s="160"/>
      <c r="B36" s="84" t="s">
        <v>117</v>
      </c>
      <c r="C36" s="110"/>
      <c r="D36" s="125"/>
      <c r="E36" s="114" t="s">
        <v>75</v>
      </c>
      <c r="F36" s="115">
        <v>5171</v>
      </c>
      <c r="G36" s="114" t="s">
        <v>127</v>
      </c>
      <c r="H36" s="111">
        <v>501</v>
      </c>
      <c r="I36" s="107">
        <v>455</v>
      </c>
      <c r="J36" s="94">
        <f>H36+I36</f>
        <v>956</v>
      </c>
      <c r="K36" s="72"/>
      <c r="L36" s="71"/>
      <c r="M36" s="71"/>
    </row>
    <row r="37" spans="1:10" ht="12.95" customHeight="1">
      <c r="A37" s="17"/>
      <c r="B37" s="58"/>
      <c r="C37" s="76"/>
      <c r="D37" s="76"/>
      <c r="E37" s="148" t="s">
        <v>20</v>
      </c>
      <c r="F37" s="149"/>
      <c r="G37" s="150"/>
      <c r="H37" s="116">
        <f>SUM(H12:H36)</f>
        <v>34794.9</v>
      </c>
      <c r="I37" s="116">
        <f aca="true" t="shared" si="3" ref="I37:J37">SUM(I12:I36)</f>
        <v>1019</v>
      </c>
      <c r="J37" s="116">
        <f t="shared" si="3"/>
        <v>35813.9</v>
      </c>
    </row>
    <row r="38" spans="1:10" ht="12.95" customHeight="1">
      <c r="A38" s="38" t="s">
        <v>21</v>
      </c>
      <c r="B38" s="17"/>
      <c r="C38" s="18"/>
      <c r="D38" s="18"/>
      <c r="E38" s="19"/>
      <c r="F38" s="17"/>
      <c r="G38" s="17"/>
      <c r="H38" s="20"/>
      <c r="I38" s="20"/>
      <c r="J38" s="23"/>
    </row>
    <row r="39" spans="1:10" s="53" customFormat="1" ht="12.95" customHeight="1">
      <c r="A39" s="159" t="s">
        <v>13</v>
      </c>
      <c r="B39" s="84" t="s">
        <v>87</v>
      </c>
      <c r="C39" s="98"/>
      <c r="D39" s="98"/>
      <c r="E39" s="97" t="s">
        <v>76</v>
      </c>
      <c r="F39" s="75">
        <v>6121</v>
      </c>
      <c r="G39" s="97" t="s">
        <v>91</v>
      </c>
      <c r="H39" s="111">
        <v>175</v>
      </c>
      <c r="I39" s="107">
        <v>-125.5</v>
      </c>
      <c r="J39" s="80">
        <f aca="true" t="shared" si="4" ref="J39:J41">H39+I39</f>
        <v>49.5</v>
      </c>
    </row>
    <row r="40" spans="1:10" s="53" customFormat="1" ht="12.95" customHeight="1">
      <c r="A40" s="159"/>
      <c r="B40" s="84" t="s">
        <v>88</v>
      </c>
      <c r="C40" s="98"/>
      <c r="D40" s="98"/>
      <c r="E40" s="97" t="s">
        <v>92</v>
      </c>
      <c r="F40" s="75">
        <v>6121</v>
      </c>
      <c r="G40" s="97" t="s">
        <v>93</v>
      </c>
      <c r="H40" s="111">
        <v>165</v>
      </c>
      <c r="I40" s="107">
        <v>-165</v>
      </c>
      <c r="J40" s="109">
        <f t="shared" si="4"/>
        <v>0</v>
      </c>
    </row>
    <row r="41" spans="1:10" s="53" customFormat="1" ht="12.95" customHeight="1">
      <c r="A41" s="159"/>
      <c r="B41" s="84" t="s">
        <v>89</v>
      </c>
      <c r="C41" s="98"/>
      <c r="D41" s="98"/>
      <c r="E41" s="97" t="s">
        <v>80</v>
      </c>
      <c r="F41" s="75">
        <v>6121</v>
      </c>
      <c r="G41" s="97" t="s">
        <v>94</v>
      </c>
      <c r="H41" s="111">
        <v>3865</v>
      </c>
      <c r="I41" s="112">
        <v>164.5</v>
      </c>
      <c r="J41" s="109">
        <f t="shared" si="4"/>
        <v>4029.5</v>
      </c>
    </row>
    <row r="42" spans="1:10" s="53" customFormat="1" ht="12.95" customHeight="1">
      <c r="A42" s="159"/>
      <c r="B42" s="84" t="s">
        <v>90</v>
      </c>
      <c r="C42" s="42"/>
      <c r="D42" s="98"/>
      <c r="E42" s="97" t="s">
        <v>95</v>
      </c>
      <c r="F42" s="75">
        <v>6121</v>
      </c>
      <c r="G42" s="97" t="s">
        <v>96</v>
      </c>
      <c r="H42" s="111">
        <v>20</v>
      </c>
      <c r="I42" s="112">
        <v>126</v>
      </c>
      <c r="J42" s="109">
        <f>H42+I42</f>
        <v>146</v>
      </c>
    </row>
    <row r="43" spans="1:10" s="53" customFormat="1" ht="12.95" customHeight="1">
      <c r="A43" s="159" t="s">
        <v>14</v>
      </c>
      <c r="B43" s="84" t="s">
        <v>108</v>
      </c>
      <c r="C43" s="119"/>
      <c r="D43" s="119"/>
      <c r="E43" s="97" t="s">
        <v>97</v>
      </c>
      <c r="F43" s="75">
        <v>6121</v>
      </c>
      <c r="G43" s="97" t="s">
        <v>98</v>
      </c>
      <c r="H43" s="111">
        <v>1783</v>
      </c>
      <c r="I43" s="82">
        <v>-1000</v>
      </c>
      <c r="J43" s="80">
        <f aca="true" t="shared" si="5" ref="J43:J45">H43+I43</f>
        <v>783</v>
      </c>
    </row>
    <row r="44" spans="1:10" s="53" customFormat="1" ht="12.95" customHeight="1">
      <c r="A44" s="159"/>
      <c r="B44" s="84" t="s">
        <v>109</v>
      </c>
      <c r="C44" s="120"/>
      <c r="D44" s="120"/>
      <c r="E44" s="97" t="s">
        <v>83</v>
      </c>
      <c r="F44" s="75">
        <v>6121</v>
      </c>
      <c r="G44" s="97" t="s">
        <v>99</v>
      </c>
      <c r="H44" s="111">
        <v>177</v>
      </c>
      <c r="I44" s="107">
        <v>100</v>
      </c>
      <c r="J44" s="80">
        <f t="shared" si="5"/>
        <v>277</v>
      </c>
    </row>
    <row r="45" spans="1:10" s="53" customFormat="1" ht="12.95" customHeight="1">
      <c r="A45" s="159"/>
      <c r="B45" s="84" t="s">
        <v>110</v>
      </c>
      <c r="C45" s="120"/>
      <c r="D45" s="120"/>
      <c r="E45" s="97" t="s">
        <v>92</v>
      </c>
      <c r="F45" s="75">
        <v>6121</v>
      </c>
      <c r="G45" s="97" t="s">
        <v>100</v>
      </c>
      <c r="H45" s="111">
        <v>15097</v>
      </c>
      <c r="I45" s="107">
        <v>50</v>
      </c>
      <c r="J45" s="80">
        <f t="shared" si="5"/>
        <v>15147</v>
      </c>
    </row>
    <row r="46" spans="1:10" s="53" customFormat="1" ht="12.95" customHeight="1">
      <c r="A46" s="159"/>
      <c r="B46" s="84" t="s">
        <v>111</v>
      </c>
      <c r="C46" s="121"/>
      <c r="D46" s="121"/>
      <c r="E46" s="97" t="s">
        <v>104</v>
      </c>
      <c r="F46" s="75">
        <v>6121</v>
      </c>
      <c r="G46" s="97" t="s">
        <v>105</v>
      </c>
      <c r="H46" s="111">
        <v>309</v>
      </c>
      <c r="I46" s="107">
        <v>40</v>
      </c>
      <c r="J46" s="80">
        <f>H46+I46</f>
        <v>349</v>
      </c>
    </row>
    <row r="47" spans="1:10" s="53" customFormat="1" ht="12.95" customHeight="1">
      <c r="A47" s="159" t="s">
        <v>35</v>
      </c>
      <c r="B47" s="84" t="s">
        <v>114</v>
      </c>
      <c r="C47" s="42"/>
      <c r="D47" s="123"/>
      <c r="E47" s="97" t="s">
        <v>122</v>
      </c>
      <c r="F47" s="75">
        <v>6121</v>
      </c>
      <c r="G47" s="97" t="s">
        <v>123</v>
      </c>
      <c r="H47" s="111">
        <v>200</v>
      </c>
      <c r="I47" s="107">
        <v>-127</v>
      </c>
      <c r="J47" s="94">
        <f aca="true" t="shared" si="6" ref="J47:J49">H47+I47</f>
        <v>73</v>
      </c>
    </row>
    <row r="48" spans="1:10" s="53" customFormat="1" ht="12.95" customHeight="1">
      <c r="A48" s="159"/>
      <c r="B48" s="84" t="s">
        <v>115</v>
      </c>
      <c r="C48" s="42"/>
      <c r="D48" s="123"/>
      <c r="E48" s="97" t="s">
        <v>104</v>
      </c>
      <c r="F48" s="75">
        <v>6121</v>
      </c>
      <c r="G48" s="97" t="s">
        <v>124</v>
      </c>
      <c r="H48" s="111">
        <v>100</v>
      </c>
      <c r="I48" s="107">
        <v>-78</v>
      </c>
      <c r="J48" s="94">
        <f t="shared" si="6"/>
        <v>22</v>
      </c>
    </row>
    <row r="49" spans="1:10" s="53" customFormat="1" ht="12.95" customHeight="1">
      <c r="A49" s="159"/>
      <c r="B49" s="84" t="s">
        <v>116</v>
      </c>
      <c r="C49" s="95"/>
      <c r="D49" s="124"/>
      <c r="E49" s="97" t="s">
        <v>125</v>
      </c>
      <c r="F49" s="75">
        <v>6121</v>
      </c>
      <c r="G49" s="97" t="s">
        <v>126</v>
      </c>
      <c r="H49" s="111">
        <v>2679</v>
      </c>
      <c r="I49" s="107">
        <v>-4</v>
      </c>
      <c r="J49" s="94">
        <f t="shared" si="6"/>
        <v>2675</v>
      </c>
    </row>
    <row r="50" spans="1:10" ht="12.95" customHeight="1">
      <c r="A50" s="43"/>
      <c r="B50" s="44"/>
      <c r="C50" s="45"/>
      <c r="D50" s="45"/>
      <c r="E50" s="141" t="s">
        <v>22</v>
      </c>
      <c r="F50" s="141"/>
      <c r="G50" s="141"/>
      <c r="H50" s="82">
        <f>SUM(H39:H49)</f>
        <v>24570</v>
      </c>
      <c r="I50" s="82">
        <f aca="true" t="shared" si="7" ref="I50:J50">SUM(I39:I49)</f>
        <v>-1019</v>
      </c>
      <c r="J50" s="82">
        <f t="shared" si="7"/>
        <v>23551</v>
      </c>
    </row>
    <row r="51" spans="1:10" ht="12.95" customHeight="1">
      <c r="A51" s="46" t="s">
        <v>31</v>
      </c>
      <c r="B51" s="47"/>
      <c r="C51" s="48"/>
      <c r="D51" s="48"/>
      <c r="E51" s="49"/>
      <c r="F51" s="49"/>
      <c r="G51" s="49"/>
      <c r="H51" s="33"/>
      <c r="I51" s="34"/>
      <c r="J51" s="11"/>
    </row>
    <row r="52" spans="1:10" s="53" customFormat="1" ht="12.95" customHeight="1">
      <c r="A52" s="73" t="s">
        <v>13</v>
      </c>
      <c r="B52" s="54"/>
      <c r="C52" s="42"/>
      <c r="D52" s="73"/>
      <c r="E52" s="74"/>
      <c r="F52" s="41"/>
      <c r="G52" s="41"/>
      <c r="H52" s="55"/>
      <c r="I52" s="56"/>
      <c r="J52" s="55"/>
    </row>
    <row r="53" spans="1:10" ht="12.95" customHeight="1">
      <c r="A53" s="14"/>
      <c r="B53" s="13"/>
      <c r="C53" s="14"/>
      <c r="D53" s="14"/>
      <c r="E53" s="142" t="s">
        <v>32</v>
      </c>
      <c r="F53" s="143"/>
      <c r="G53" s="144"/>
      <c r="H53" s="51">
        <f>SUM(H52:H52)</f>
        <v>0</v>
      </c>
      <c r="I53" s="36">
        <v>0</v>
      </c>
      <c r="J53" s="51">
        <f>SUM(J52:J52)</f>
        <v>0</v>
      </c>
    </row>
    <row r="54" spans="1:10" ht="12.95" customHeight="1">
      <c r="A54" s="14"/>
      <c r="B54" s="13"/>
      <c r="C54" s="14"/>
      <c r="D54" s="14"/>
      <c r="E54" s="24"/>
      <c r="F54" s="24"/>
      <c r="G54" s="25"/>
      <c r="H54" s="33"/>
      <c r="I54" s="34"/>
      <c r="J54" s="35"/>
    </row>
    <row r="55" spans="1:10" ht="12.95" customHeight="1">
      <c r="A55" s="3"/>
      <c r="B55" s="26" t="s">
        <v>30</v>
      </c>
      <c r="C55" s="18"/>
      <c r="D55" s="18"/>
      <c r="E55" s="145" t="s">
        <v>15</v>
      </c>
      <c r="F55" s="146"/>
      <c r="G55" s="146"/>
      <c r="H55" s="147"/>
      <c r="I55" s="22">
        <f>I7</f>
        <v>112.5</v>
      </c>
      <c r="J55" s="39"/>
    </row>
    <row r="56" spans="1:10" ht="12.95" customHeight="1">
      <c r="A56" s="3"/>
      <c r="B56" s="17"/>
      <c r="C56" s="18"/>
      <c r="D56" s="18"/>
      <c r="E56" s="145" t="s">
        <v>23</v>
      </c>
      <c r="F56" s="146"/>
      <c r="G56" s="146"/>
      <c r="H56" s="147"/>
      <c r="I56" s="22">
        <f>I37+I8</f>
        <v>1131.5</v>
      </c>
      <c r="J56" s="12"/>
    </row>
    <row r="57" spans="1:10" ht="12.95" customHeight="1">
      <c r="A57" s="3"/>
      <c r="B57" s="17"/>
      <c r="C57" s="18"/>
      <c r="D57" s="18"/>
      <c r="E57" s="145" t="s">
        <v>24</v>
      </c>
      <c r="F57" s="146"/>
      <c r="G57" s="146"/>
      <c r="H57" s="147"/>
      <c r="I57" s="22">
        <f>I50+I9</f>
        <v>-1019</v>
      </c>
      <c r="J57" s="40"/>
    </row>
    <row r="58" spans="1:10" ht="12.95" customHeight="1">
      <c r="A58" s="3"/>
      <c r="B58" s="17"/>
      <c r="C58" s="18"/>
      <c r="D58" s="18"/>
      <c r="E58" s="145" t="s">
        <v>25</v>
      </c>
      <c r="F58" s="146"/>
      <c r="G58" s="146"/>
      <c r="H58" s="147"/>
      <c r="I58" s="22">
        <f>I56+I57</f>
        <v>112.5</v>
      </c>
      <c r="J58" s="40"/>
    </row>
    <row r="59" spans="1:10" ht="12.95" customHeight="1">
      <c r="A59" s="3"/>
      <c r="B59" s="17"/>
      <c r="C59" s="18"/>
      <c r="D59" s="18"/>
      <c r="E59" s="138" t="s">
        <v>26</v>
      </c>
      <c r="F59" s="139"/>
      <c r="G59" s="139"/>
      <c r="H59" s="140"/>
      <c r="I59" s="22">
        <f>I55-I58</f>
        <v>0</v>
      </c>
      <c r="J59" s="40"/>
    </row>
    <row r="60" spans="1:10" ht="12.95" customHeight="1">
      <c r="A60" s="3"/>
      <c r="B60" s="17"/>
      <c r="C60" s="18"/>
      <c r="D60" s="18"/>
      <c r="E60" s="138" t="s">
        <v>27</v>
      </c>
      <c r="F60" s="139"/>
      <c r="G60" s="139"/>
      <c r="H60" s="140"/>
      <c r="I60" s="22">
        <f>I53</f>
        <v>0</v>
      </c>
      <c r="J60" s="40"/>
    </row>
    <row r="61" spans="1:10" ht="12.95" customHeight="1">
      <c r="A61" s="3"/>
      <c r="B61" s="3"/>
      <c r="C61" s="29"/>
      <c r="D61" s="29"/>
      <c r="E61" s="30"/>
      <c r="F61" s="57"/>
      <c r="G61" s="58"/>
      <c r="H61" s="70" t="s">
        <v>39</v>
      </c>
      <c r="I61" s="69"/>
      <c r="J61" s="70" t="s">
        <v>41</v>
      </c>
    </row>
    <row r="62" spans="1:10" ht="12.95" customHeight="1">
      <c r="A62" s="3"/>
      <c r="B62" s="26" t="s">
        <v>33</v>
      </c>
      <c r="C62" s="18"/>
      <c r="D62" s="18"/>
      <c r="E62" s="32" t="s">
        <v>28</v>
      </c>
      <c r="F62" s="59"/>
      <c r="G62" s="60"/>
      <c r="H62" s="56">
        <v>606212.77</v>
      </c>
      <c r="I62" s="61">
        <f>I55</f>
        <v>112.5</v>
      </c>
      <c r="J62" s="61">
        <f>H62+I62</f>
        <v>606325.27</v>
      </c>
    </row>
    <row r="63" spans="1:10" ht="12.95" customHeight="1">
      <c r="A63" s="3"/>
      <c r="B63" s="17"/>
      <c r="C63" s="18"/>
      <c r="D63" s="18"/>
      <c r="E63" s="27" t="s">
        <v>23</v>
      </c>
      <c r="F63" s="62"/>
      <c r="G63" s="63"/>
      <c r="H63" s="64">
        <v>519427.65</v>
      </c>
      <c r="I63" s="61">
        <f>I37+I8</f>
        <v>1131.5</v>
      </c>
      <c r="J63" s="65">
        <f>H63+I63</f>
        <v>520559.15</v>
      </c>
    </row>
    <row r="64" spans="1:10" ht="12.95" customHeight="1">
      <c r="A64" s="3"/>
      <c r="B64" s="17"/>
      <c r="C64" s="18"/>
      <c r="D64" s="18"/>
      <c r="E64" s="12" t="s">
        <v>24</v>
      </c>
      <c r="F64" s="58"/>
      <c r="G64" s="66"/>
      <c r="H64" s="64">
        <v>94320.02</v>
      </c>
      <c r="I64" s="61">
        <f>I50+I9</f>
        <v>-1019</v>
      </c>
      <c r="J64" s="65">
        <f>H64+I64</f>
        <v>93301.02</v>
      </c>
    </row>
    <row r="65" spans="1:10" ht="12.95" customHeight="1">
      <c r="A65" s="3"/>
      <c r="C65" s="29"/>
      <c r="D65" s="29"/>
      <c r="E65" s="28" t="s">
        <v>34</v>
      </c>
      <c r="F65" s="62"/>
      <c r="G65" s="63"/>
      <c r="H65" s="61">
        <f>H63+H64</f>
        <v>613747.67</v>
      </c>
      <c r="I65" s="61">
        <f>SUM(I63:I64)</f>
        <v>112.5</v>
      </c>
      <c r="J65" s="61">
        <f>SUM(J63:J64)</f>
        <v>613860.17</v>
      </c>
    </row>
    <row r="66" spans="1:10" ht="12.95" customHeight="1">
      <c r="A66" s="3"/>
      <c r="B66" s="3"/>
      <c r="C66" s="29"/>
      <c r="D66" s="29"/>
      <c r="E66" s="12" t="s">
        <v>18</v>
      </c>
      <c r="F66" s="58"/>
      <c r="G66" s="66"/>
      <c r="H66" s="65">
        <f>H62-H65</f>
        <v>-7534.900000000023</v>
      </c>
      <c r="I66" s="61">
        <f>I62-I65</f>
        <v>0</v>
      </c>
      <c r="J66" s="65">
        <f>J62-J65</f>
        <v>-7534.900000000023</v>
      </c>
    </row>
    <row r="67" spans="1:10" ht="12.95" customHeight="1">
      <c r="A67" s="3"/>
      <c r="B67" s="31" t="s">
        <v>40</v>
      </c>
      <c r="C67" s="29"/>
      <c r="D67" s="29"/>
      <c r="E67" s="28" t="s">
        <v>29</v>
      </c>
      <c r="F67" s="62"/>
      <c r="G67" s="63"/>
      <c r="H67" s="67">
        <v>7534.9</v>
      </c>
      <c r="I67" s="61">
        <f>I60</f>
        <v>0</v>
      </c>
      <c r="J67" s="65">
        <f>H67+I67</f>
        <v>7534.9</v>
      </c>
    </row>
    <row r="68" spans="6:10" ht="12.95" customHeight="1">
      <c r="F68" s="68"/>
      <c r="G68" s="68"/>
      <c r="H68" s="68"/>
      <c r="I68" s="68"/>
      <c r="J68" s="68"/>
    </row>
    <row r="69" spans="6:10" ht="12.95" customHeight="1">
      <c r="F69" s="68"/>
      <c r="G69" s="68"/>
      <c r="H69" s="68"/>
      <c r="I69" s="68"/>
      <c r="J69" s="68"/>
    </row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</sheetData>
  <mergeCells count="26">
    <mergeCell ref="A47:A49"/>
    <mergeCell ref="A32:A36"/>
    <mergeCell ref="A20:A31"/>
    <mergeCell ref="A43:A46"/>
    <mergeCell ref="A12:A15"/>
    <mergeCell ref="A16:A19"/>
    <mergeCell ref="A39:A42"/>
    <mergeCell ref="H1:J1"/>
    <mergeCell ref="B2:B3"/>
    <mergeCell ref="A5:A6"/>
    <mergeCell ref="E2:E3"/>
    <mergeCell ref="F2:F3"/>
    <mergeCell ref="G2:G3"/>
    <mergeCell ref="E37:G37"/>
    <mergeCell ref="E7:G7"/>
    <mergeCell ref="E8:G8"/>
    <mergeCell ref="E9:G9"/>
    <mergeCell ref="E10:G10"/>
    <mergeCell ref="E60:H60"/>
    <mergeCell ref="E50:G50"/>
    <mergeCell ref="E53:G53"/>
    <mergeCell ref="E56:H56"/>
    <mergeCell ref="E58:H58"/>
    <mergeCell ref="E59:H59"/>
    <mergeCell ref="E55:H55"/>
    <mergeCell ref="E57:H57"/>
  </mergeCells>
  <conditionalFormatting sqref="C7:D9 B1:B2">
    <cfRule type="expression" priority="15337" dxfId="2" stopIfTrue="1">
      <formula>#REF!="Z"</formula>
    </cfRule>
    <cfRule type="expression" priority="15338" dxfId="1" stopIfTrue="1">
      <formula>#REF!="T"</formula>
    </cfRule>
    <cfRule type="expression" priority="15339" dxfId="0" stopIfTrue="1">
      <formula>#REF!="Y"</formula>
    </cfRule>
  </conditionalFormatting>
  <conditionalFormatting sqref="H63">
    <cfRule type="expression" priority="15334" dxfId="2" stopIfTrue="1">
      <formula>$J63="Z"</formula>
    </cfRule>
    <cfRule type="expression" priority="15335" dxfId="1" stopIfTrue="1">
      <formula>$J63="T"</formula>
    </cfRule>
    <cfRule type="expression" priority="15336" dxfId="0" stopIfTrue="1">
      <formula>$J63="Y"</formula>
    </cfRule>
  </conditionalFormatting>
  <conditionalFormatting sqref="H64">
    <cfRule type="expression" priority="15331" dxfId="2" stopIfTrue="1">
      <formula>$J64="Z"</formula>
    </cfRule>
    <cfRule type="expression" priority="15332" dxfId="1" stopIfTrue="1">
      <formula>$J64="T"</formula>
    </cfRule>
    <cfRule type="expression" priority="15333" dxfId="0" stopIfTrue="1">
      <formula>$J64="Y"</formula>
    </cfRule>
  </conditionalFormatting>
  <conditionalFormatting sqref="H63">
    <cfRule type="expression" priority="15325" dxfId="2" stopIfTrue="1">
      <formula>$J63="Z"</formula>
    </cfRule>
    <cfRule type="expression" priority="15326" dxfId="1" stopIfTrue="1">
      <formula>$J63="T"</formula>
    </cfRule>
    <cfRule type="expression" priority="15327" dxfId="0" stopIfTrue="1">
      <formula>$J63="Y"</formula>
    </cfRule>
  </conditionalFormatting>
  <conditionalFormatting sqref="H64">
    <cfRule type="expression" priority="15322" dxfId="2" stopIfTrue="1">
      <formula>$J64="Z"</formula>
    </cfRule>
    <cfRule type="expression" priority="15323" dxfId="1" stopIfTrue="1">
      <formula>$J64="T"</formula>
    </cfRule>
    <cfRule type="expression" priority="15324" dxfId="0" stopIfTrue="1">
      <formula>$J64="Y"</formula>
    </cfRule>
  </conditionalFormatting>
  <conditionalFormatting sqref="B16:B17">
    <cfRule type="expression" priority="40" dxfId="2" stopIfTrue="1">
      <formula>$K16="Z"</formula>
    </cfRule>
    <cfRule type="expression" priority="41" dxfId="1" stopIfTrue="1">
      <formula>$K16="T"</formula>
    </cfRule>
    <cfRule type="expression" priority="42" dxfId="0" stopIfTrue="1">
      <formula>$K16="Y"</formula>
    </cfRule>
  </conditionalFormatting>
  <conditionalFormatting sqref="E16:F16">
    <cfRule type="expression" priority="37" dxfId="2" stopIfTrue="1">
      <formula>$K16="Z"</formula>
    </cfRule>
    <cfRule type="expression" priority="38" dxfId="1" stopIfTrue="1">
      <formula>$K16="T"</formula>
    </cfRule>
    <cfRule type="expression" priority="39" dxfId="0" stopIfTrue="1">
      <formula>$K16="Y"</formula>
    </cfRule>
  </conditionalFormatting>
  <conditionalFormatting sqref="B1:B2">
    <cfRule type="expression" priority="15346" dxfId="2" stopIfTrue="1">
      <formula>#REF!="Z"</formula>
    </cfRule>
    <cfRule type="expression" priority="15347" dxfId="1" stopIfTrue="1">
      <formula>#REF!="T"</formula>
    </cfRule>
    <cfRule type="expression" priority="15348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ignoredErrors>
    <ignoredError sqref="E16:F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 topLeftCell="A1">
      <selection activeCell="B12" sqref="B12:J15"/>
    </sheetView>
  </sheetViews>
  <sheetFormatPr defaultColWidth="9.140625" defaultRowHeight="15"/>
  <cols>
    <col min="1" max="1" width="4.00390625" style="53" customWidth="1"/>
    <col min="2" max="2" width="63.00390625" style="53" customWidth="1"/>
    <col min="3" max="3" width="4.140625" style="53" customWidth="1"/>
    <col min="4" max="4" width="10.140625" style="53" customWidth="1"/>
    <col min="5" max="6" width="7.28125" style="53" customWidth="1"/>
    <col min="7" max="7" width="6.7109375" style="53" customWidth="1"/>
    <col min="8" max="8" width="10.140625" style="53" customWidth="1"/>
    <col min="9" max="9" width="11.28125" style="53" customWidth="1"/>
    <col min="10" max="10" width="10.140625" style="53" customWidth="1"/>
    <col min="11" max="16384" width="9.140625" style="53" customWidth="1"/>
  </cols>
  <sheetData>
    <row r="1" spans="1:10" ht="12.95" customHeight="1">
      <c r="A1" s="1" t="s">
        <v>129</v>
      </c>
      <c r="B1" s="37"/>
      <c r="C1" s="2"/>
      <c r="D1" s="2"/>
      <c r="E1" s="3"/>
      <c r="F1" s="3"/>
      <c r="G1" s="3"/>
      <c r="H1" s="154"/>
      <c r="I1" s="154"/>
      <c r="J1" s="154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44</v>
      </c>
      <c r="J3" s="5" t="s">
        <v>11</v>
      </c>
    </row>
    <row r="4" spans="1:10" ht="12.95" customHeight="1">
      <c r="A4" s="77" t="s">
        <v>12</v>
      </c>
      <c r="B4" s="78"/>
      <c r="C4" s="79"/>
      <c r="D4" s="50"/>
      <c r="E4" s="50"/>
      <c r="F4" s="50"/>
      <c r="G4" s="50"/>
      <c r="H4" s="50"/>
      <c r="I4" s="50"/>
      <c r="J4" s="134"/>
    </row>
    <row r="5" spans="1:10" ht="12.95" customHeight="1">
      <c r="A5" s="157" t="s">
        <v>13</v>
      </c>
      <c r="B5" s="127" t="s">
        <v>132</v>
      </c>
      <c r="C5" s="88" t="s">
        <v>38</v>
      </c>
      <c r="D5" s="128" t="s">
        <v>130</v>
      </c>
      <c r="E5" s="89"/>
      <c r="F5" s="89">
        <v>4122</v>
      </c>
      <c r="G5" s="90" t="s">
        <v>131</v>
      </c>
      <c r="H5" s="81">
        <v>0</v>
      </c>
      <c r="I5" s="91">
        <v>24.84</v>
      </c>
      <c r="J5" s="92">
        <f>H5+I5</f>
        <v>24.84</v>
      </c>
    </row>
    <row r="6" spans="1:10" ht="12.95" customHeight="1">
      <c r="A6" s="158"/>
      <c r="B6" s="127" t="s">
        <v>133</v>
      </c>
      <c r="C6" s="88" t="s">
        <v>38</v>
      </c>
      <c r="D6" s="90" t="s">
        <v>130</v>
      </c>
      <c r="E6" s="89">
        <v>3111</v>
      </c>
      <c r="F6" s="89">
        <v>5336</v>
      </c>
      <c r="G6" s="90" t="s">
        <v>131</v>
      </c>
      <c r="H6" s="81">
        <v>0</v>
      </c>
      <c r="I6" s="91">
        <v>24.84</v>
      </c>
      <c r="J6" s="92">
        <f>H6+I6</f>
        <v>24.84</v>
      </c>
    </row>
    <row r="7" spans="1:10" ht="12.95" customHeight="1">
      <c r="A7" s="6"/>
      <c r="B7" s="7"/>
      <c r="C7" s="8"/>
      <c r="D7" s="8"/>
      <c r="E7" s="151" t="s">
        <v>15</v>
      </c>
      <c r="F7" s="151"/>
      <c r="G7" s="151"/>
      <c r="H7" s="93">
        <f aca="true" t="shared" si="0" ref="H7:J8">H5</f>
        <v>0</v>
      </c>
      <c r="I7" s="93">
        <f t="shared" si="0"/>
        <v>24.84</v>
      </c>
      <c r="J7" s="93">
        <f t="shared" si="0"/>
        <v>24.84</v>
      </c>
    </row>
    <row r="8" spans="1:11" ht="12.95" customHeight="1">
      <c r="A8" s="6"/>
      <c r="B8" s="9" t="s">
        <v>36</v>
      </c>
      <c r="C8" s="8"/>
      <c r="D8" s="8"/>
      <c r="E8" s="152" t="s">
        <v>16</v>
      </c>
      <c r="F8" s="152"/>
      <c r="G8" s="152"/>
      <c r="H8" s="93">
        <f t="shared" si="0"/>
        <v>0</v>
      </c>
      <c r="I8" s="93">
        <f t="shared" si="0"/>
        <v>24.84</v>
      </c>
      <c r="J8" s="93">
        <f t="shared" si="0"/>
        <v>24.84</v>
      </c>
      <c r="K8" s="50"/>
    </row>
    <row r="9" spans="1:10" ht="12.95" customHeight="1">
      <c r="A9" s="6"/>
      <c r="B9" s="10"/>
      <c r="C9" s="8"/>
      <c r="D9" s="8"/>
      <c r="E9" s="153" t="s">
        <v>17</v>
      </c>
      <c r="F9" s="153"/>
      <c r="G9" s="153"/>
      <c r="H9" s="93">
        <v>0</v>
      </c>
      <c r="I9" s="93">
        <v>0</v>
      </c>
      <c r="J9" s="93">
        <v>0</v>
      </c>
    </row>
    <row r="10" spans="1:10" ht="12.95" customHeight="1">
      <c r="A10" s="12"/>
      <c r="B10" s="13"/>
      <c r="C10" s="14"/>
      <c r="D10" s="14"/>
      <c r="E10" s="153" t="s">
        <v>18</v>
      </c>
      <c r="F10" s="153"/>
      <c r="G10" s="153"/>
      <c r="H10" s="15">
        <f>H7-H8-H9</f>
        <v>0</v>
      </c>
      <c r="I10" s="15">
        <f>I7-I8-I9</f>
        <v>0</v>
      </c>
      <c r="J10" s="15">
        <f>J7-J8-J9</f>
        <v>0</v>
      </c>
    </row>
    <row r="11" spans="1:10" ht="12.95" customHeight="1">
      <c r="A11" s="16" t="s">
        <v>19</v>
      </c>
      <c r="B11" s="17"/>
      <c r="C11" s="18"/>
      <c r="D11" s="18"/>
      <c r="E11" s="19"/>
      <c r="F11" s="17"/>
      <c r="G11" s="17"/>
      <c r="H11" s="20"/>
      <c r="I11" s="20"/>
      <c r="J11" s="21"/>
    </row>
    <row r="12" spans="1:10" ht="12.95" customHeight="1">
      <c r="A12" s="159" t="s">
        <v>13</v>
      </c>
      <c r="B12" s="84" t="s">
        <v>134</v>
      </c>
      <c r="C12" s="131"/>
      <c r="D12" s="131"/>
      <c r="E12" s="130">
        <v>3419</v>
      </c>
      <c r="F12" s="130">
        <v>5331</v>
      </c>
      <c r="G12" s="129" t="s">
        <v>135</v>
      </c>
      <c r="H12" s="111">
        <v>278</v>
      </c>
      <c r="I12" s="56">
        <v>-111</v>
      </c>
      <c r="J12" s="111">
        <f>SUM(H12:I12)</f>
        <v>167</v>
      </c>
    </row>
    <row r="13" spans="1:10" ht="12.95" customHeight="1">
      <c r="A13" s="159"/>
      <c r="B13" s="84" t="s">
        <v>136</v>
      </c>
      <c r="C13" s="131"/>
      <c r="D13" s="131"/>
      <c r="E13" s="130">
        <v>3421</v>
      </c>
      <c r="F13" s="130">
        <v>5331</v>
      </c>
      <c r="G13" s="129" t="s">
        <v>60</v>
      </c>
      <c r="H13" s="111">
        <v>4848</v>
      </c>
      <c r="I13" s="56">
        <v>111</v>
      </c>
      <c r="J13" s="111">
        <f>SUM(H13:I13)</f>
        <v>4959</v>
      </c>
    </row>
    <row r="14" spans="1:10" ht="12.95" customHeight="1">
      <c r="A14" s="159" t="s">
        <v>14</v>
      </c>
      <c r="B14" s="84" t="s">
        <v>137</v>
      </c>
      <c r="C14" s="131"/>
      <c r="D14" s="131"/>
      <c r="E14" s="130">
        <v>2295</v>
      </c>
      <c r="F14" s="130">
        <v>5213</v>
      </c>
      <c r="G14" s="129"/>
      <c r="H14" s="111">
        <v>39459</v>
      </c>
      <c r="I14" s="56">
        <v>-124</v>
      </c>
      <c r="J14" s="111">
        <f>SUM(H14:I14)</f>
        <v>39335</v>
      </c>
    </row>
    <row r="15" spans="1:10" ht="12.95" customHeight="1">
      <c r="A15" s="159"/>
      <c r="B15" s="84" t="s">
        <v>138</v>
      </c>
      <c r="C15" s="131"/>
      <c r="D15" s="131"/>
      <c r="E15" s="130">
        <v>3421</v>
      </c>
      <c r="F15" s="130">
        <v>5331</v>
      </c>
      <c r="G15" s="129" t="s">
        <v>60</v>
      </c>
      <c r="H15" s="111">
        <v>4959</v>
      </c>
      <c r="I15" s="56">
        <v>124</v>
      </c>
      <c r="J15" s="111">
        <f>SUM(H15:I15)</f>
        <v>5083</v>
      </c>
    </row>
    <row r="16" spans="1:10" ht="12.95" customHeight="1">
      <c r="A16" s="12"/>
      <c r="B16" s="58"/>
      <c r="C16" s="76"/>
      <c r="D16" s="76"/>
      <c r="E16" s="148" t="s">
        <v>20</v>
      </c>
      <c r="F16" s="149"/>
      <c r="G16" s="150"/>
      <c r="H16" s="116">
        <f>SUM(H12:H15)</f>
        <v>49544</v>
      </c>
      <c r="I16" s="116">
        <f aca="true" t="shared" si="1" ref="I16:J16">SUM(I12:I15)</f>
        <v>0</v>
      </c>
      <c r="J16" s="116">
        <f t="shared" si="1"/>
        <v>49544</v>
      </c>
    </row>
    <row r="17" spans="1:10" ht="12.95" customHeight="1">
      <c r="A17" s="38" t="s">
        <v>21</v>
      </c>
      <c r="B17" s="17"/>
      <c r="C17" s="18"/>
      <c r="D17" s="18"/>
      <c r="E17" s="19"/>
      <c r="F17" s="17"/>
      <c r="G17" s="17"/>
      <c r="H17" s="20"/>
      <c r="I17" s="20"/>
      <c r="J17" s="23"/>
    </row>
    <row r="18" spans="1:10" ht="12.95" customHeight="1">
      <c r="A18" s="132" t="s">
        <v>13</v>
      </c>
      <c r="B18" s="84"/>
      <c r="C18" s="133"/>
      <c r="D18" s="133"/>
      <c r="E18" s="97"/>
      <c r="F18" s="75"/>
      <c r="G18" s="97"/>
      <c r="H18" s="111">
        <v>0</v>
      </c>
      <c r="I18" s="107">
        <v>0</v>
      </c>
      <c r="J18" s="80">
        <f aca="true" t="shared" si="2" ref="J18">H18+I18</f>
        <v>0</v>
      </c>
    </row>
    <row r="19" spans="1:10" ht="12.95" customHeight="1">
      <c r="A19" s="43"/>
      <c r="B19" s="44"/>
      <c r="C19" s="45"/>
      <c r="D19" s="45"/>
      <c r="E19" s="141" t="s">
        <v>22</v>
      </c>
      <c r="F19" s="141"/>
      <c r="G19" s="141"/>
      <c r="H19" s="82">
        <f>SUM(H18:H18)</f>
        <v>0</v>
      </c>
      <c r="I19" s="82">
        <f>SUM(I18:I18)</f>
        <v>0</v>
      </c>
      <c r="J19" s="82">
        <f>SUM(J18:J18)</f>
        <v>0</v>
      </c>
    </row>
    <row r="20" spans="1:10" ht="12.95" customHeight="1">
      <c r="A20" s="46" t="s">
        <v>31</v>
      </c>
      <c r="B20" s="47"/>
      <c r="C20" s="48"/>
      <c r="D20" s="48"/>
      <c r="E20" s="49"/>
      <c r="F20" s="49"/>
      <c r="G20" s="49"/>
      <c r="H20" s="33"/>
      <c r="I20" s="34"/>
      <c r="J20" s="11"/>
    </row>
    <row r="21" spans="1:10" ht="12.95" customHeight="1">
      <c r="A21" s="133" t="s">
        <v>13</v>
      </c>
      <c r="B21" s="84"/>
      <c r="C21" s="42"/>
      <c r="D21" s="133"/>
      <c r="E21" s="74"/>
      <c r="F21" s="41"/>
      <c r="G21" s="41"/>
      <c r="H21" s="55"/>
      <c r="I21" s="56"/>
      <c r="J21" s="55"/>
    </row>
    <row r="22" spans="1:10" ht="12.95" customHeight="1">
      <c r="A22" s="14"/>
      <c r="B22" s="13"/>
      <c r="C22" s="14"/>
      <c r="D22" s="14"/>
      <c r="E22" s="142" t="s">
        <v>32</v>
      </c>
      <c r="F22" s="143"/>
      <c r="G22" s="144"/>
      <c r="H22" s="51">
        <f>SUM(H21:H21)</f>
        <v>0</v>
      </c>
      <c r="I22" s="36">
        <v>0</v>
      </c>
      <c r="J22" s="51">
        <f>SUM(J21:J21)</f>
        <v>0</v>
      </c>
    </row>
    <row r="23" spans="1:10" ht="12.95" customHeight="1">
      <c r="A23" s="14"/>
      <c r="B23" s="13"/>
      <c r="C23" s="14"/>
      <c r="D23" s="14"/>
      <c r="E23" s="24"/>
      <c r="F23" s="24"/>
      <c r="G23" s="25"/>
      <c r="H23" s="33"/>
      <c r="I23" s="34"/>
      <c r="J23" s="35"/>
    </row>
    <row r="24" spans="1:10" ht="12.95" customHeight="1">
      <c r="A24" s="3"/>
      <c r="B24" s="26" t="s">
        <v>30</v>
      </c>
      <c r="C24" s="18"/>
      <c r="D24" s="18"/>
      <c r="E24" s="145" t="s">
        <v>15</v>
      </c>
      <c r="F24" s="146"/>
      <c r="G24" s="146"/>
      <c r="H24" s="147"/>
      <c r="I24" s="22">
        <f>I7</f>
        <v>24.84</v>
      </c>
      <c r="J24" s="39"/>
    </row>
    <row r="25" spans="1:10" ht="12.95" customHeight="1">
      <c r="A25" s="3"/>
      <c r="B25" s="17"/>
      <c r="C25" s="18"/>
      <c r="D25" s="18"/>
      <c r="E25" s="145" t="s">
        <v>23</v>
      </c>
      <c r="F25" s="146"/>
      <c r="G25" s="146"/>
      <c r="H25" s="147"/>
      <c r="I25" s="22">
        <f>I16+I8</f>
        <v>24.84</v>
      </c>
      <c r="J25" s="12"/>
    </row>
    <row r="26" spans="1:10" ht="12.95" customHeight="1">
      <c r="A26" s="3"/>
      <c r="B26" s="17"/>
      <c r="C26" s="18"/>
      <c r="D26" s="18"/>
      <c r="E26" s="145" t="s">
        <v>24</v>
      </c>
      <c r="F26" s="146"/>
      <c r="G26" s="146"/>
      <c r="H26" s="147"/>
      <c r="I26" s="22">
        <f>I19+I9</f>
        <v>0</v>
      </c>
      <c r="J26" s="40"/>
    </row>
    <row r="27" spans="1:10" ht="12.95" customHeight="1">
      <c r="A27" s="3"/>
      <c r="B27" s="17"/>
      <c r="C27" s="18"/>
      <c r="D27" s="18"/>
      <c r="E27" s="145" t="s">
        <v>25</v>
      </c>
      <c r="F27" s="146"/>
      <c r="G27" s="146"/>
      <c r="H27" s="147"/>
      <c r="I27" s="22">
        <f>I25+I26</f>
        <v>24.84</v>
      </c>
      <c r="J27" s="40"/>
    </row>
    <row r="28" spans="1:10" ht="12.95" customHeight="1">
      <c r="A28" s="3"/>
      <c r="B28" s="17"/>
      <c r="C28" s="18"/>
      <c r="D28" s="18"/>
      <c r="E28" s="138" t="s">
        <v>26</v>
      </c>
      <c r="F28" s="139"/>
      <c r="G28" s="139"/>
      <c r="H28" s="140"/>
      <c r="I28" s="22">
        <f>I24-I27</f>
        <v>0</v>
      </c>
      <c r="J28" s="40"/>
    </row>
    <row r="29" spans="1:10" ht="12.95" customHeight="1">
      <c r="A29" s="3"/>
      <c r="B29" s="17"/>
      <c r="C29" s="18"/>
      <c r="D29" s="18"/>
      <c r="E29" s="138" t="s">
        <v>27</v>
      </c>
      <c r="F29" s="139"/>
      <c r="G29" s="139"/>
      <c r="H29" s="140"/>
      <c r="I29" s="22">
        <f>I22</f>
        <v>0</v>
      </c>
      <c r="J29" s="40"/>
    </row>
    <row r="30" spans="1:10" ht="12.95" customHeight="1">
      <c r="A30" s="3"/>
      <c r="B30" s="3"/>
      <c r="C30" s="29"/>
      <c r="D30" s="29"/>
      <c r="E30" s="30"/>
      <c r="F30" s="57"/>
      <c r="G30" s="58"/>
      <c r="H30" s="70" t="s">
        <v>41</v>
      </c>
      <c r="I30" s="69"/>
      <c r="J30" s="70" t="s">
        <v>41</v>
      </c>
    </row>
    <row r="31" spans="1:10" ht="12.95" customHeight="1">
      <c r="A31" s="3"/>
      <c r="B31" s="26" t="s">
        <v>33</v>
      </c>
      <c r="C31" s="18"/>
      <c r="D31" s="18"/>
      <c r="E31" s="32" t="s">
        <v>28</v>
      </c>
      <c r="F31" s="59"/>
      <c r="G31" s="60"/>
      <c r="H31" s="56">
        <v>606325.27</v>
      </c>
      <c r="I31" s="61">
        <f>I24</f>
        <v>24.84</v>
      </c>
      <c r="J31" s="61">
        <f>H31+I31</f>
        <v>606350.11</v>
      </c>
    </row>
    <row r="32" spans="1:10" ht="12.95" customHeight="1">
      <c r="A32" s="3"/>
      <c r="B32" s="17"/>
      <c r="C32" s="18"/>
      <c r="D32" s="18"/>
      <c r="E32" s="27" t="s">
        <v>23</v>
      </c>
      <c r="F32" s="62"/>
      <c r="G32" s="63"/>
      <c r="H32" s="64">
        <v>520559.15</v>
      </c>
      <c r="I32" s="61">
        <f>I16+I8</f>
        <v>24.84</v>
      </c>
      <c r="J32" s="65">
        <f>H32+I32</f>
        <v>520583.99000000005</v>
      </c>
    </row>
    <row r="33" spans="1:10" ht="12.95" customHeight="1">
      <c r="A33" s="3"/>
      <c r="B33" s="17"/>
      <c r="C33" s="18"/>
      <c r="D33" s="18"/>
      <c r="E33" s="12" t="s">
        <v>24</v>
      </c>
      <c r="F33" s="58"/>
      <c r="G33" s="66"/>
      <c r="H33" s="64">
        <v>93301.02</v>
      </c>
      <c r="I33" s="61">
        <f>I19+I9</f>
        <v>0</v>
      </c>
      <c r="J33" s="65">
        <f>H33+I33</f>
        <v>93301.02</v>
      </c>
    </row>
    <row r="34" spans="1:10" ht="12.95" customHeight="1">
      <c r="A34" s="3"/>
      <c r="C34" s="29"/>
      <c r="D34" s="29"/>
      <c r="E34" s="28" t="s">
        <v>34</v>
      </c>
      <c r="F34" s="62"/>
      <c r="G34" s="63"/>
      <c r="H34" s="61">
        <f>H32+H33</f>
        <v>613860.17</v>
      </c>
      <c r="I34" s="61">
        <f>SUM(I32:I33)</f>
        <v>24.84</v>
      </c>
      <c r="J34" s="61">
        <f>SUM(J32:J33)</f>
        <v>613885.01</v>
      </c>
    </row>
    <row r="35" spans="1:10" ht="12.95" customHeight="1">
      <c r="A35" s="3"/>
      <c r="B35" s="3"/>
      <c r="C35" s="29"/>
      <c r="D35" s="29"/>
      <c r="E35" s="12" t="s">
        <v>18</v>
      </c>
      <c r="F35" s="58"/>
      <c r="G35" s="66"/>
      <c r="H35" s="65">
        <f>H31-H34</f>
        <v>-7534.900000000023</v>
      </c>
      <c r="I35" s="61">
        <f>I31-I34</f>
        <v>0</v>
      </c>
      <c r="J35" s="65">
        <f>J31-J34</f>
        <v>-7534.900000000023</v>
      </c>
    </row>
    <row r="36" spans="1:10" ht="12.95" customHeight="1">
      <c r="A36" s="3"/>
      <c r="B36" s="31" t="s">
        <v>40</v>
      </c>
      <c r="C36" s="29"/>
      <c r="D36" s="29"/>
      <c r="E36" s="28" t="s">
        <v>29</v>
      </c>
      <c r="F36" s="62"/>
      <c r="G36" s="63"/>
      <c r="H36" s="67">
        <v>7534.9</v>
      </c>
      <c r="I36" s="61">
        <f>I29</f>
        <v>0</v>
      </c>
      <c r="J36" s="65">
        <f>H36+I36</f>
        <v>7534.9</v>
      </c>
    </row>
    <row r="37" spans="6:10" ht="12.95" customHeight="1">
      <c r="F37" s="68"/>
      <c r="G37" s="68"/>
      <c r="H37" s="68"/>
      <c r="I37" s="68"/>
      <c r="J37" s="68"/>
    </row>
    <row r="38" spans="6:10" ht="12.95" customHeight="1">
      <c r="F38" s="68"/>
      <c r="G38" s="68"/>
      <c r="H38" s="68"/>
      <c r="I38" s="68"/>
      <c r="J38" s="68"/>
    </row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</sheetData>
  <mergeCells count="21">
    <mergeCell ref="B2:B3"/>
    <mergeCell ref="E2:E3"/>
    <mergeCell ref="F2:F3"/>
    <mergeCell ref="G2:G3"/>
    <mergeCell ref="A5:A6"/>
    <mergeCell ref="E7:G7"/>
    <mergeCell ref="E8:G8"/>
    <mergeCell ref="E9:G9"/>
    <mergeCell ref="E10:G10"/>
    <mergeCell ref="H1:J1"/>
    <mergeCell ref="E28:H28"/>
    <mergeCell ref="E29:H29"/>
    <mergeCell ref="A12:A13"/>
    <mergeCell ref="A14:A15"/>
    <mergeCell ref="E19:G19"/>
    <mergeCell ref="E22:G22"/>
    <mergeCell ref="E24:H24"/>
    <mergeCell ref="E25:H25"/>
    <mergeCell ref="E26:H26"/>
    <mergeCell ref="E27:H27"/>
    <mergeCell ref="E16:G16"/>
  </mergeCells>
  <conditionalFormatting sqref="C7:D9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32">
    <cfRule type="expression" priority="22" dxfId="2" stopIfTrue="1">
      <formula>$J32="Z"</formula>
    </cfRule>
    <cfRule type="expression" priority="23" dxfId="1" stopIfTrue="1">
      <formula>$J32="T"</formula>
    </cfRule>
    <cfRule type="expression" priority="24" dxfId="0" stopIfTrue="1">
      <formula>$J32="Y"</formula>
    </cfRule>
  </conditionalFormatting>
  <conditionalFormatting sqref="H33">
    <cfRule type="expression" priority="19" dxfId="2" stopIfTrue="1">
      <formula>$J33="Z"</formula>
    </cfRule>
    <cfRule type="expression" priority="20" dxfId="1" stopIfTrue="1">
      <formula>$J33="T"</formula>
    </cfRule>
    <cfRule type="expression" priority="21" dxfId="0" stopIfTrue="1">
      <formula>$J33="Y"</formula>
    </cfRule>
  </conditionalFormatting>
  <conditionalFormatting sqref="H32">
    <cfRule type="expression" priority="16" dxfId="2" stopIfTrue="1">
      <formula>$J32="Z"</formula>
    </cfRule>
    <cfRule type="expression" priority="17" dxfId="1" stopIfTrue="1">
      <formula>$J32="T"</formula>
    </cfRule>
    <cfRule type="expression" priority="18" dxfId="0" stopIfTrue="1">
      <formula>$J32="Y"</formula>
    </cfRule>
  </conditionalFormatting>
  <conditionalFormatting sqref="H33">
    <cfRule type="expression" priority="13" dxfId="2" stopIfTrue="1">
      <formula>$J33="Z"</formula>
    </cfRule>
    <cfRule type="expression" priority="14" dxfId="1" stopIfTrue="1">
      <formula>$J33="T"</formula>
    </cfRule>
    <cfRule type="expression" priority="15" dxfId="0" stopIfTrue="1">
      <formula>$J33="Y"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E12:G15">
    <cfRule type="expression" priority="4" dxfId="2" stopIfTrue="1">
      <formula>$J12="Z"</formula>
    </cfRule>
    <cfRule type="expression" priority="5" dxfId="1" stopIfTrue="1">
      <formula>$J12="T"</formula>
    </cfRule>
    <cfRule type="expression" priority="6" dxfId="0" stopIfTrue="1">
      <formula>$J12="Y"</formula>
    </cfRule>
  </conditionalFormatting>
  <conditionalFormatting sqref="E12:G15">
    <cfRule type="expression" priority="1" dxfId="2" stopIfTrue="1">
      <formula>$J12="Z"</formula>
    </cfRule>
    <cfRule type="expression" priority="2" dxfId="1" stopIfTrue="1">
      <formula>$J12="T"</formula>
    </cfRule>
    <cfRule type="expression" priority="3" dxfId="0" stopIfTrue="1">
      <formula>$J12="Y"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 topLeftCell="A1">
      <selection activeCell="P29" sqref="P29"/>
    </sheetView>
  </sheetViews>
  <sheetFormatPr defaultColWidth="9.140625" defaultRowHeight="15"/>
  <cols>
    <col min="1" max="1" width="4.00390625" style="53" customWidth="1"/>
    <col min="2" max="2" width="67.8515625" style="53" customWidth="1"/>
    <col min="3" max="3" width="4.140625" style="53" customWidth="1"/>
    <col min="4" max="4" width="10.140625" style="53" customWidth="1"/>
    <col min="5" max="6" width="7.28125" style="53" customWidth="1"/>
    <col min="7" max="7" width="6.7109375" style="53" customWidth="1"/>
    <col min="8" max="8" width="10.140625" style="53" customWidth="1"/>
    <col min="9" max="9" width="11.28125" style="53" customWidth="1"/>
    <col min="10" max="10" width="10.140625" style="53" customWidth="1"/>
    <col min="11" max="16384" width="9.140625" style="53" customWidth="1"/>
  </cols>
  <sheetData>
    <row r="1" spans="1:10" ht="12.95" customHeight="1">
      <c r="A1" s="1" t="s">
        <v>142</v>
      </c>
      <c r="B1" s="37"/>
      <c r="C1" s="2"/>
      <c r="D1" s="2"/>
      <c r="E1" s="3"/>
      <c r="F1" s="3"/>
      <c r="G1" s="3"/>
      <c r="H1" s="164" t="s">
        <v>141</v>
      </c>
      <c r="I1" s="164"/>
      <c r="J1" s="164"/>
    </row>
    <row r="2" spans="1:10" ht="12.95" customHeight="1">
      <c r="A2" s="4" t="s">
        <v>0</v>
      </c>
      <c r="B2" s="155" t="s">
        <v>1</v>
      </c>
      <c r="C2" s="4"/>
      <c r="D2" s="4" t="s">
        <v>2</v>
      </c>
      <c r="E2" s="155" t="s">
        <v>3</v>
      </c>
      <c r="F2" s="155" t="s">
        <v>4</v>
      </c>
      <c r="G2" s="155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6"/>
      <c r="C3" s="5"/>
      <c r="D3" s="5" t="s">
        <v>10</v>
      </c>
      <c r="E3" s="156"/>
      <c r="F3" s="156"/>
      <c r="G3" s="156"/>
      <c r="H3" s="5" t="s">
        <v>11</v>
      </c>
      <c r="I3" s="5" t="s">
        <v>44</v>
      </c>
      <c r="J3" s="5" t="s">
        <v>11</v>
      </c>
    </row>
    <row r="4" spans="1:3" ht="12.95" customHeight="1">
      <c r="A4" s="77" t="s">
        <v>12</v>
      </c>
      <c r="B4" s="78"/>
      <c r="C4" s="79"/>
    </row>
    <row r="5" spans="1:10" ht="12.95" customHeight="1">
      <c r="A5" s="157" t="s">
        <v>13</v>
      </c>
      <c r="B5" s="84" t="s">
        <v>59</v>
      </c>
      <c r="C5" s="42"/>
      <c r="D5" s="97" t="s">
        <v>37</v>
      </c>
      <c r="E5" s="135"/>
      <c r="F5" s="135">
        <v>4122</v>
      </c>
      <c r="G5" s="41" t="s">
        <v>60</v>
      </c>
      <c r="H5" s="55">
        <v>173.5</v>
      </c>
      <c r="I5" s="56">
        <v>112.5</v>
      </c>
      <c r="J5" s="80">
        <f>H5+I5</f>
        <v>286</v>
      </c>
    </row>
    <row r="6" spans="1:10" ht="12.95" customHeight="1">
      <c r="A6" s="158"/>
      <c r="B6" s="84" t="s">
        <v>61</v>
      </c>
      <c r="C6" s="42"/>
      <c r="D6" s="41" t="s">
        <v>37</v>
      </c>
      <c r="E6" s="135">
        <v>3421</v>
      </c>
      <c r="F6" s="135">
        <v>5336</v>
      </c>
      <c r="G6" s="41" t="s">
        <v>60</v>
      </c>
      <c r="H6" s="55">
        <v>173.5</v>
      </c>
      <c r="I6" s="56">
        <v>112.5</v>
      </c>
      <c r="J6" s="80">
        <f>H6+I6</f>
        <v>286</v>
      </c>
    </row>
    <row r="7" spans="1:10" ht="12.95" customHeight="1">
      <c r="A7" s="157" t="s">
        <v>14</v>
      </c>
      <c r="B7" s="127" t="s">
        <v>132</v>
      </c>
      <c r="C7" s="88" t="s">
        <v>38</v>
      </c>
      <c r="D7" s="128" t="s">
        <v>130</v>
      </c>
      <c r="E7" s="89"/>
      <c r="F7" s="89">
        <v>4122</v>
      </c>
      <c r="G7" s="90" t="s">
        <v>131</v>
      </c>
      <c r="H7" s="81">
        <v>0</v>
      </c>
      <c r="I7" s="91">
        <v>24.84</v>
      </c>
      <c r="J7" s="92">
        <f>H7+I7</f>
        <v>24.84</v>
      </c>
    </row>
    <row r="8" spans="1:10" ht="12.95" customHeight="1">
      <c r="A8" s="158"/>
      <c r="B8" s="127" t="s">
        <v>133</v>
      </c>
      <c r="C8" s="88" t="s">
        <v>38</v>
      </c>
      <c r="D8" s="90" t="s">
        <v>130</v>
      </c>
      <c r="E8" s="89">
        <v>3111</v>
      </c>
      <c r="F8" s="89">
        <v>5336</v>
      </c>
      <c r="G8" s="90" t="s">
        <v>131</v>
      </c>
      <c r="H8" s="81">
        <v>0</v>
      </c>
      <c r="I8" s="91">
        <v>24.84</v>
      </c>
      <c r="J8" s="92">
        <f>H8+I8</f>
        <v>24.84</v>
      </c>
    </row>
    <row r="9" spans="1:10" ht="12.95" customHeight="1">
      <c r="A9" s="6"/>
      <c r="B9" s="7"/>
      <c r="C9" s="8"/>
      <c r="D9" s="8"/>
      <c r="E9" s="151" t="s">
        <v>15</v>
      </c>
      <c r="F9" s="151"/>
      <c r="G9" s="151"/>
      <c r="H9" s="93">
        <f>H5+H7</f>
        <v>173.5</v>
      </c>
      <c r="I9" s="93">
        <f aca="true" t="shared" si="0" ref="I9:J9">I5+I7</f>
        <v>137.34</v>
      </c>
      <c r="J9" s="93">
        <f t="shared" si="0"/>
        <v>310.84</v>
      </c>
    </row>
    <row r="10" spans="1:11" ht="12.95" customHeight="1">
      <c r="A10" s="6"/>
      <c r="B10" s="9" t="s">
        <v>36</v>
      </c>
      <c r="C10" s="8"/>
      <c r="D10" s="8"/>
      <c r="E10" s="152" t="s">
        <v>16</v>
      </c>
      <c r="F10" s="152"/>
      <c r="G10" s="152"/>
      <c r="H10" s="93">
        <f>H6+H8</f>
        <v>173.5</v>
      </c>
      <c r="I10" s="93">
        <f aca="true" t="shared" si="1" ref="I10:J10">I6+I8</f>
        <v>137.34</v>
      </c>
      <c r="J10" s="93">
        <f t="shared" si="1"/>
        <v>310.84</v>
      </c>
      <c r="K10" s="50"/>
    </row>
    <row r="11" spans="1:10" ht="12.95" customHeight="1">
      <c r="A11" s="6"/>
      <c r="B11" s="10"/>
      <c r="C11" s="8"/>
      <c r="D11" s="8"/>
      <c r="E11" s="153" t="s">
        <v>17</v>
      </c>
      <c r="F11" s="153"/>
      <c r="G11" s="153"/>
      <c r="H11" s="93">
        <v>0</v>
      </c>
      <c r="I11" s="93">
        <v>0</v>
      </c>
      <c r="J11" s="93">
        <v>0</v>
      </c>
    </row>
    <row r="12" spans="1:10" ht="12.95" customHeight="1">
      <c r="A12" s="12"/>
      <c r="B12" s="13"/>
      <c r="C12" s="14"/>
      <c r="D12" s="14"/>
      <c r="E12" s="153" t="s">
        <v>18</v>
      </c>
      <c r="F12" s="153"/>
      <c r="G12" s="153"/>
      <c r="H12" s="15">
        <f>H9-H10-H11</f>
        <v>0</v>
      </c>
      <c r="I12" s="15">
        <f>I9-I10-I11</f>
        <v>0</v>
      </c>
      <c r="J12" s="15">
        <f>J9-J10-J11</f>
        <v>0</v>
      </c>
    </row>
    <row r="13" spans="1:10" ht="12.95" customHeight="1">
      <c r="A13" s="16" t="s">
        <v>19</v>
      </c>
      <c r="B13" s="17"/>
      <c r="C13" s="18"/>
      <c r="D13" s="18"/>
      <c r="E13" s="19"/>
      <c r="F13" s="17"/>
      <c r="G13" s="17"/>
      <c r="H13" s="20"/>
      <c r="I13" s="20"/>
      <c r="J13" s="21"/>
    </row>
    <row r="14" spans="1:10" ht="12.95" customHeight="1">
      <c r="A14" s="162" t="s">
        <v>13</v>
      </c>
      <c r="B14" s="96" t="s">
        <v>47</v>
      </c>
      <c r="C14" s="99"/>
      <c r="D14" s="99"/>
      <c r="E14" s="135">
        <v>4379</v>
      </c>
      <c r="F14" s="135">
        <v>5175</v>
      </c>
      <c r="G14" s="41" t="s">
        <v>45</v>
      </c>
      <c r="H14" s="101">
        <v>12</v>
      </c>
      <c r="I14" s="86">
        <v>-2</v>
      </c>
      <c r="J14" s="101">
        <f aca="true" t="shared" si="2" ref="J14:J17">H14+I14</f>
        <v>10</v>
      </c>
    </row>
    <row r="15" spans="1:10" ht="12.95" customHeight="1">
      <c r="A15" s="163"/>
      <c r="B15" s="96" t="s">
        <v>48</v>
      </c>
      <c r="C15" s="100"/>
      <c r="D15" s="99"/>
      <c r="E15" s="135">
        <v>4379</v>
      </c>
      <c r="F15" s="135">
        <v>5137</v>
      </c>
      <c r="G15" s="41" t="s">
        <v>45</v>
      </c>
      <c r="H15" s="101">
        <v>5</v>
      </c>
      <c r="I15" s="86">
        <v>2</v>
      </c>
      <c r="J15" s="101">
        <f t="shared" si="2"/>
        <v>7</v>
      </c>
    </row>
    <row r="16" spans="1:10" ht="12.95" customHeight="1">
      <c r="A16" s="163"/>
      <c r="B16" s="84" t="s">
        <v>49</v>
      </c>
      <c r="C16" s="42"/>
      <c r="D16" s="84"/>
      <c r="E16" s="135">
        <v>4379</v>
      </c>
      <c r="F16" s="135">
        <v>5133</v>
      </c>
      <c r="G16" s="41" t="s">
        <v>46</v>
      </c>
      <c r="H16" s="101">
        <v>1</v>
      </c>
      <c r="I16" s="86">
        <v>-1</v>
      </c>
      <c r="J16" s="94">
        <f t="shared" si="2"/>
        <v>0</v>
      </c>
    </row>
    <row r="17" spans="1:10" ht="12.95" customHeight="1">
      <c r="A17" s="163"/>
      <c r="B17" s="83" t="s">
        <v>50</v>
      </c>
      <c r="C17" s="87"/>
      <c r="D17" s="85"/>
      <c r="E17" s="135">
        <v>4379</v>
      </c>
      <c r="F17" s="135">
        <v>5131</v>
      </c>
      <c r="G17" s="41" t="s">
        <v>46</v>
      </c>
      <c r="H17" s="101">
        <v>0.5</v>
      </c>
      <c r="I17" s="86">
        <v>1</v>
      </c>
      <c r="J17" s="94">
        <f t="shared" si="2"/>
        <v>1.5</v>
      </c>
    </row>
    <row r="18" spans="1:13" s="52" customFormat="1" ht="12.95" customHeight="1">
      <c r="A18" s="157" t="s">
        <v>14</v>
      </c>
      <c r="B18" s="102" t="s">
        <v>51</v>
      </c>
      <c r="C18" s="135"/>
      <c r="D18" s="135"/>
      <c r="E18" s="97" t="s">
        <v>55</v>
      </c>
      <c r="F18" s="41" t="s">
        <v>56</v>
      </c>
      <c r="G18" s="41" t="s">
        <v>57</v>
      </c>
      <c r="H18" s="55">
        <v>60</v>
      </c>
      <c r="I18" s="56">
        <v>-2</v>
      </c>
      <c r="J18" s="80">
        <f>H18+I18</f>
        <v>58</v>
      </c>
      <c r="K18" s="72"/>
      <c r="L18" s="71"/>
      <c r="M18" s="71"/>
    </row>
    <row r="19" spans="1:13" s="52" customFormat="1" ht="12.95" customHeight="1">
      <c r="A19" s="161"/>
      <c r="B19" s="106" t="s">
        <v>52</v>
      </c>
      <c r="C19" s="88" t="s">
        <v>38</v>
      </c>
      <c r="D19" s="89"/>
      <c r="E19" s="89">
        <v>3399</v>
      </c>
      <c r="F19" s="89">
        <v>5139</v>
      </c>
      <c r="G19" s="90" t="s">
        <v>57</v>
      </c>
      <c r="H19" s="81">
        <v>0</v>
      </c>
      <c r="I19" s="91">
        <v>2</v>
      </c>
      <c r="J19" s="92">
        <f>H19+I19</f>
        <v>2</v>
      </c>
      <c r="K19" s="72"/>
      <c r="L19" s="71"/>
      <c r="M19" s="71"/>
    </row>
    <row r="20" spans="1:13" s="52" customFormat="1" ht="12.95" customHeight="1">
      <c r="A20" s="161"/>
      <c r="B20" s="103" t="s">
        <v>53</v>
      </c>
      <c r="C20" s="42"/>
      <c r="D20" s="41"/>
      <c r="E20" s="135">
        <v>6112</v>
      </c>
      <c r="F20" s="135">
        <v>5164</v>
      </c>
      <c r="G20" s="41" t="s">
        <v>58</v>
      </c>
      <c r="H20" s="55">
        <v>5</v>
      </c>
      <c r="I20" s="107">
        <v>-3</v>
      </c>
      <c r="J20" s="80">
        <f>H20+I20</f>
        <v>2</v>
      </c>
      <c r="K20" s="72"/>
      <c r="L20" s="71"/>
      <c r="M20" s="71"/>
    </row>
    <row r="21" spans="1:13" s="52" customFormat="1" ht="12.95" customHeight="1">
      <c r="A21" s="158"/>
      <c r="B21" s="104" t="s">
        <v>54</v>
      </c>
      <c r="C21" s="42"/>
      <c r="D21" s="41"/>
      <c r="E21" s="135">
        <v>6112</v>
      </c>
      <c r="F21" s="135">
        <v>5175</v>
      </c>
      <c r="G21" s="41" t="s">
        <v>58</v>
      </c>
      <c r="H21" s="80">
        <v>10</v>
      </c>
      <c r="I21" s="107">
        <v>3</v>
      </c>
      <c r="J21" s="80">
        <f>H21+I21</f>
        <v>13</v>
      </c>
      <c r="K21" s="72"/>
      <c r="L21" s="71"/>
      <c r="M21" s="71"/>
    </row>
    <row r="22" spans="1:13" s="52" customFormat="1" ht="12.95" customHeight="1">
      <c r="A22" s="157" t="s">
        <v>35</v>
      </c>
      <c r="B22" s="108" t="s">
        <v>62</v>
      </c>
      <c r="C22" s="105"/>
      <c r="D22" s="95"/>
      <c r="E22" s="135" t="s">
        <v>71</v>
      </c>
      <c r="F22" s="135" t="s">
        <v>56</v>
      </c>
      <c r="G22" s="135" t="s">
        <v>72</v>
      </c>
      <c r="H22" s="80">
        <v>111.8</v>
      </c>
      <c r="I22" s="107">
        <v>-70</v>
      </c>
      <c r="J22" s="126">
        <f aca="true" t="shared" si="3" ref="J22:J33">SUM(H22:I22)</f>
        <v>41.8</v>
      </c>
      <c r="K22" s="72"/>
      <c r="L22" s="71"/>
      <c r="M22" s="71"/>
    </row>
    <row r="23" spans="1:13" s="52" customFormat="1" ht="12.95" customHeight="1">
      <c r="A23" s="161"/>
      <c r="B23" s="108" t="s">
        <v>84</v>
      </c>
      <c r="C23" s="95"/>
      <c r="D23" s="95"/>
      <c r="E23" s="135" t="s">
        <v>73</v>
      </c>
      <c r="F23" s="135" t="s">
        <v>74</v>
      </c>
      <c r="G23" s="135" t="s">
        <v>72</v>
      </c>
      <c r="H23" s="80">
        <v>1657.2</v>
      </c>
      <c r="I23" s="107">
        <v>-400</v>
      </c>
      <c r="J23" s="80">
        <f t="shared" si="3"/>
        <v>1257.2</v>
      </c>
      <c r="K23" s="72"/>
      <c r="L23" s="71"/>
      <c r="M23" s="71"/>
    </row>
    <row r="24" spans="1:13" s="52" customFormat="1" ht="12.95" customHeight="1">
      <c r="A24" s="161"/>
      <c r="B24" s="108" t="s">
        <v>63</v>
      </c>
      <c r="C24" s="95"/>
      <c r="D24" s="95"/>
      <c r="E24" s="135" t="s">
        <v>75</v>
      </c>
      <c r="F24" s="135" t="s">
        <v>56</v>
      </c>
      <c r="G24" s="135" t="s">
        <v>72</v>
      </c>
      <c r="H24" s="80">
        <v>1334.2</v>
      </c>
      <c r="I24" s="107">
        <v>-700</v>
      </c>
      <c r="J24" s="80">
        <f t="shared" si="3"/>
        <v>634.2</v>
      </c>
      <c r="K24" s="72"/>
      <c r="L24" s="71"/>
      <c r="M24" s="71"/>
    </row>
    <row r="25" spans="1:13" s="52" customFormat="1" ht="12.95" customHeight="1">
      <c r="A25" s="161"/>
      <c r="B25" s="108" t="s">
        <v>64</v>
      </c>
      <c r="C25" s="95"/>
      <c r="D25" s="95"/>
      <c r="E25" s="135" t="s">
        <v>76</v>
      </c>
      <c r="F25" s="135" t="s">
        <v>74</v>
      </c>
      <c r="G25" s="135" t="s">
        <v>72</v>
      </c>
      <c r="H25" s="80">
        <v>853.74</v>
      </c>
      <c r="I25" s="107">
        <v>400</v>
      </c>
      <c r="J25" s="80">
        <f t="shared" si="3"/>
        <v>1253.74</v>
      </c>
      <c r="K25" s="72"/>
      <c r="L25" s="71"/>
      <c r="M25" s="71"/>
    </row>
    <row r="26" spans="1:13" s="52" customFormat="1" ht="12.95" customHeight="1">
      <c r="A26" s="161"/>
      <c r="B26" s="108" t="s">
        <v>65</v>
      </c>
      <c r="C26" s="95"/>
      <c r="D26" s="95"/>
      <c r="E26" s="135" t="s">
        <v>77</v>
      </c>
      <c r="F26" s="135" t="s">
        <v>74</v>
      </c>
      <c r="G26" s="135" t="s">
        <v>72</v>
      </c>
      <c r="H26" s="80">
        <v>830.45</v>
      </c>
      <c r="I26" s="107">
        <v>300</v>
      </c>
      <c r="J26" s="80">
        <f t="shared" si="3"/>
        <v>1130.45</v>
      </c>
      <c r="K26" s="72"/>
      <c r="L26" s="71"/>
      <c r="M26" s="71"/>
    </row>
    <row r="27" spans="1:13" s="52" customFormat="1" ht="12.95" customHeight="1">
      <c r="A27" s="161"/>
      <c r="B27" s="108" t="s">
        <v>85</v>
      </c>
      <c r="C27" s="95"/>
      <c r="D27" s="95"/>
      <c r="E27" s="135" t="s">
        <v>78</v>
      </c>
      <c r="F27" s="135" t="s">
        <v>79</v>
      </c>
      <c r="G27" s="135" t="s">
        <v>72</v>
      </c>
      <c r="H27" s="80">
        <v>3700</v>
      </c>
      <c r="I27" s="107">
        <v>-600</v>
      </c>
      <c r="J27" s="80">
        <f t="shared" si="3"/>
        <v>3100</v>
      </c>
      <c r="K27" s="72"/>
      <c r="L27" s="71"/>
      <c r="M27" s="71"/>
    </row>
    <row r="28" spans="1:13" s="52" customFormat="1" ht="12.95" customHeight="1">
      <c r="A28" s="161"/>
      <c r="B28" s="108" t="s">
        <v>86</v>
      </c>
      <c r="C28" s="95"/>
      <c r="D28" s="95"/>
      <c r="E28" s="135" t="s">
        <v>78</v>
      </c>
      <c r="F28" s="135" t="s">
        <v>56</v>
      </c>
      <c r="G28" s="135" t="s">
        <v>72</v>
      </c>
      <c r="H28" s="80">
        <v>514.2</v>
      </c>
      <c r="I28" s="107">
        <v>70</v>
      </c>
      <c r="J28" s="80">
        <f t="shared" si="3"/>
        <v>584.2</v>
      </c>
      <c r="K28" s="72"/>
      <c r="L28" s="71"/>
      <c r="M28" s="71"/>
    </row>
    <row r="29" spans="1:13" s="52" customFormat="1" ht="12.95" customHeight="1">
      <c r="A29" s="161"/>
      <c r="B29" s="108" t="s">
        <v>66</v>
      </c>
      <c r="C29" s="95"/>
      <c r="D29" s="95"/>
      <c r="E29" s="135" t="s">
        <v>80</v>
      </c>
      <c r="F29" s="135" t="s">
        <v>74</v>
      </c>
      <c r="G29" s="135" t="s">
        <v>72</v>
      </c>
      <c r="H29" s="80">
        <v>157.05</v>
      </c>
      <c r="I29" s="107">
        <v>50</v>
      </c>
      <c r="J29" s="80">
        <f t="shared" si="3"/>
        <v>207.05</v>
      </c>
      <c r="K29" s="72"/>
      <c r="L29" s="71"/>
      <c r="M29" s="71"/>
    </row>
    <row r="30" spans="1:13" s="52" customFormat="1" ht="12.95" customHeight="1">
      <c r="A30" s="161"/>
      <c r="B30" s="108" t="s">
        <v>67</v>
      </c>
      <c r="C30" s="95"/>
      <c r="D30" s="95"/>
      <c r="E30" s="135" t="s">
        <v>81</v>
      </c>
      <c r="F30" s="135" t="s">
        <v>56</v>
      </c>
      <c r="G30" s="135" t="s">
        <v>72</v>
      </c>
      <c r="H30" s="80">
        <v>13666.69</v>
      </c>
      <c r="I30" s="107">
        <v>400</v>
      </c>
      <c r="J30" s="80">
        <f t="shared" si="3"/>
        <v>14066.69</v>
      </c>
      <c r="K30" s="72"/>
      <c r="L30" s="71"/>
      <c r="M30" s="71"/>
    </row>
    <row r="31" spans="1:13" s="52" customFormat="1" ht="12.95" customHeight="1">
      <c r="A31" s="161"/>
      <c r="B31" s="108" t="s">
        <v>68</v>
      </c>
      <c r="C31" s="95"/>
      <c r="D31" s="95"/>
      <c r="E31" s="135" t="s">
        <v>82</v>
      </c>
      <c r="F31" s="135" t="s">
        <v>56</v>
      </c>
      <c r="G31" s="135" t="s">
        <v>72</v>
      </c>
      <c r="H31" s="80">
        <v>483</v>
      </c>
      <c r="I31" s="107">
        <v>450</v>
      </c>
      <c r="J31" s="80">
        <f t="shared" si="3"/>
        <v>933</v>
      </c>
      <c r="K31" s="72"/>
      <c r="L31" s="71"/>
      <c r="M31" s="71"/>
    </row>
    <row r="32" spans="1:13" s="52" customFormat="1" ht="12.95" customHeight="1">
      <c r="A32" s="161"/>
      <c r="B32" s="108" t="s">
        <v>69</v>
      </c>
      <c r="C32" s="95"/>
      <c r="D32" s="95"/>
      <c r="E32" s="135" t="s">
        <v>83</v>
      </c>
      <c r="F32" s="135" t="s">
        <v>56</v>
      </c>
      <c r="G32" s="135" t="s">
        <v>72</v>
      </c>
      <c r="H32" s="80">
        <v>6875.07</v>
      </c>
      <c r="I32" s="107">
        <v>-600</v>
      </c>
      <c r="J32" s="80">
        <f t="shared" si="3"/>
        <v>6275.07</v>
      </c>
      <c r="K32" s="72"/>
      <c r="L32" s="71"/>
      <c r="M32" s="71"/>
    </row>
    <row r="33" spans="1:13" s="52" customFormat="1" ht="12.95" customHeight="1">
      <c r="A33" s="158"/>
      <c r="B33" s="108" t="s">
        <v>70</v>
      </c>
      <c r="C33" s="95"/>
      <c r="D33" s="95"/>
      <c r="E33" s="135" t="s">
        <v>83</v>
      </c>
      <c r="F33" s="135" t="s">
        <v>74</v>
      </c>
      <c r="G33" s="135" t="s">
        <v>72</v>
      </c>
      <c r="H33" s="80">
        <v>330</v>
      </c>
      <c r="I33" s="107">
        <v>700</v>
      </c>
      <c r="J33" s="80">
        <f t="shared" si="3"/>
        <v>1030</v>
      </c>
      <c r="K33" s="72"/>
      <c r="L33" s="71"/>
      <c r="M33" s="71"/>
    </row>
    <row r="34" spans="1:13" s="52" customFormat="1" ht="12.95" customHeight="1">
      <c r="A34" s="160" t="s">
        <v>128</v>
      </c>
      <c r="B34" s="96" t="s">
        <v>106</v>
      </c>
      <c r="C34" s="117"/>
      <c r="D34" s="117"/>
      <c r="E34" s="97" t="s">
        <v>101</v>
      </c>
      <c r="F34" s="75">
        <v>5171</v>
      </c>
      <c r="G34" s="97" t="s">
        <v>102</v>
      </c>
      <c r="H34" s="118">
        <v>20</v>
      </c>
      <c r="I34" s="107">
        <v>10</v>
      </c>
      <c r="J34" s="55">
        <f>H34+I34</f>
        <v>30</v>
      </c>
      <c r="K34" s="72"/>
      <c r="L34" s="71"/>
      <c r="M34" s="71"/>
    </row>
    <row r="35" spans="1:13" s="52" customFormat="1" ht="12.95" customHeight="1">
      <c r="A35" s="160"/>
      <c r="B35" s="96" t="s">
        <v>107</v>
      </c>
      <c r="C35" s="117"/>
      <c r="D35" s="117"/>
      <c r="E35" s="97" t="s">
        <v>73</v>
      </c>
      <c r="F35" s="75">
        <v>5171</v>
      </c>
      <c r="G35" s="97" t="s">
        <v>103</v>
      </c>
      <c r="H35" s="118">
        <v>1700</v>
      </c>
      <c r="I35" s="107">
        <v>800</v>
      </c>
      <c r="J35" s="55">
        <f>H35+I35</f>
        <v>2500</v>
      </c>
      <c r="K35" s="72"/>
      <c r="L35" s="71"/>
      <c r="M35" s="71"/>
    </row>
    <row r="36" spans="1:13" s="52" customFormat="1" ht="12.95" customHeight="1">
      <c r="A36" s="160"/>
      <c r="B36" s="84" t="s">
        <v>112</v>
      </c>
      <c r="C36" s="68"/>
      <c r="D36" s="68"/>
      <c r="E36" s="114" t="s">
        <v>118</v>
      </c>
      <c r="F36" s="115">
        <v>5171</v>
      </c>
      <c r="G36" s="114" t="s">
        <v>119</v>
      </c>
      <c r="H36" s="111">
        <v>1317</v>
      </c>
      <c r="I36" s="107">
        <v>-138</v>
      </c>
      <c r="J36" s="94">
        <f>H36+I36</f>
        <v>1179</v>
      </c>
      <c r="K36" s="72"/>
      <c r="L36" s="71"/>
      <c r="M36" s="71"/>
    </row>
    <row r="37" spans="1:13" s="52" customFormat="1" ht="12.95" customHeight="1">
      <c r="A37" s="160"/>
      <c r="B37" s="84" t="s">
        <v>113</v>
      </c>
      <c r="C37" s="113"/>
      <c r="D37" s="122"/>
      <c r="E37" s="114" t="s">
        <v>120</v>
      </c>
      <c r="F37" s="115">
        <v>5171</v>
      </c>
      <c r="G37" s="114" t="s">
        <v>121</v>
      </c>
      <c r="H37" s="111">
        <v>650</v>
      </c>
      <c r="I37" s="107">
        <v>-108</v>
      </c>
      <c r="J37" s="94">
        <f>H37+I37</f>
        <v>542</v>
      </c>
      <c r="K37" s="72"/>
      <c r="L37" s="71"/>
      <c r="M37" s="71"/>
    </row>
    <row r="38" spans="1:13" s="52" customFormat="1" ht="12.95" customHeight="1">
      <c r="A38" s="160"/>
      <c r="B38" s="84" t="s">
        <v>117</v>
      </c>
      <c r="C38" s="110"/>
      <c r="D38" s="125"/>
      <c r="E38" s="114" t="s">
        <v>75</v>
      </c>
      <c r="F38" s="115">
        <v>5171</v>
      </c>
      <c r="G38" s="114" t="s">
        <v>127</v>
      </c>
      <c r="H38" s="111">
        <v>501</v>
      </c>
      <c r="I38" s="107">
        <v>455</v>
      </c>
      <c r="J38" s="94">
        <f>H38+I38</f>
        <v>956</v>
      </c>
      <c r="K38" s="72"/>
      <c r="L38" s="71"/>
      <c r="M38" s="71"/>
    </row>
    <row r="39" spans="1:13" s="52" customFormat="1" ht="12.95" customHeight="1">
      <c r="A39" s="160" t="s">
        <v>139</v>
      </c>
      <c r="B39" s="84" t="s">
        <v>134</v>
      </c>
      <c r="C39" s="131"/>
      <c r="D39" s="131"/>
      <c r="E39" s="136">
        <v>3419</v>
      </c>
      <c r="F39" s="136">
        <v>5331</v>
      </c>
      <c r="G39" s="137" t="s">
        <v>135</v>
      </c>
      <c r="H39" s="111">
        <v>278</v>
      </c>
      <c r="I39" s="56">
        <v>-111</v>
      </c>
      <c r="J39" s="111">
        <f>SUM(H39:I39)</f>
        <v>167</v>
      </c>
      <c r="K39" s="72"/>
      <c r="L39" s="71"/>
      <c r="M39" s="71"/>
    </row>
    <row r="40" spans="1:13" s="52" customFormat="1" ht="12.95" customHeight="1">
      <c r="A40" s="160"/>
      <c r="B40" s="84" t="s">
        <v>136</v>
      </c>
      <c r="C40" s="131"/>
      <c r="D40" s="131"/>
      <c r="E40" s="136">
        <v>3421</v>
      </c>
      <c r="F40" s="136">
        <v>5331</v>
      </c>
      <c r="G40" s="137" t="s">
        <v>60</v>
      </c>
      <c r="H40" s="111">
        <v>4848</v>
      </c>
      <c r="I40" s="56">
        <v>111</v>
      </c>
      <c r="J40" s="111">
        <f>SUM(H40:I40)</f>
        <v>4959</v>
      </c>
      <c r="K40" s="72"/>
      <c r="L40" s="71"/>
      <c r="M40" s="71"/>
    </row>
    <row r="41" spans="1:13" s="52" customFormat="1" ht="12.95" customHeight="1">
      <c r="A41" s="160" t="s">
        <v>140</v>
      </c>
      <c r="B41" s="84" t="s">
        <v>137</v>
      </c>
      <c r="C41" s="131"/>
      <c r="D41" s="131"/>
      <c r="E41" s="136">
        <v>2295</v>
      </c>
      <c r="F41" s="136">
        <v>5213</v>
      </c>
      <c r="G41" s="137"/>
      <c r="H41" s="111">
        <v>39459</v>
      </c>
      <c r="I41" s="56">
        <v>-124</v>
      </c>
      <c r="J41" s="111">
        <f>SUM(H41:I41)</f>
        <v>39335</v>
      </c>
      <c r="K41" s="72"/>
      <c r="L41" s="71"/>
      <c r="M41" s="71"/>
    </row>
    <row r="42" spans="1:13" s="52" customFormat="1" ht="12.95" customHeight="1">
      <c r="A42" s="160"/>
      <c r="B42" s="84" t="s">
        <v>138</v>
      </c>
      <c r="C42" s="131"/>
      <c r="D42" s="131"/>
      <c r="E42" s="136">
        <v>3421</v>
      </c>
      <c r="F42" s="136">
        <v>5331</v>
      </c>
      <c r="G42" s="137" t="s">
        <v>60</v>
      </c>
      <c r="H42" s="111">
        <v>4959</v>
      </c>
      <c r="I42" s="56">
        <v>124</v>
      </c>
      <c r="J42" s="111">
        <f>SUM(H42:I42)</f>
        <v>5083</v>
      </c>
      <c r="K42" s="72"/>
      <c r="L42" s="71"/>
      <c r="M42" s="71"/>
    </row>
    <row r="43" spans="1:10" ht="12.95" customHeight="1">
      <c r="A43" s="17"/>
      <c r="B43" s="58"/>
      <c r="C43" s="76"/>
      <c r="D43" s="76"/>
      <c r="E43" s="148" t="s">
        <v>20</v>
      </c>
      <c r="F43" s="149"/>
      <c r="G43" s="150"/>
      <c r="H43" s="116">
        <f>SUM(H14:H42)</f>
        <v>84338.9</v>
      </c>
      <c r="I43" s="116">
        <f aca="true" t="shared" si="4" ref="I43:J43">SUM(I14:I42)</f>
        <v>1019</v>
      </c>
      <c r="J43" s="116">
        <f t="shared" si="4"/>
        <v>85357.9</v>
      </c>
    </row>
    <row r="44" spans="1:10" ht="12.95" customHeight="1">
      <c r="A44" s="38" t="s">
        <v>21</v>
      </c>
      <c r="B44" s="17"/>
      <c r="C44" s="18"/>
      <c r="D44" s="18"/>
      <c r="E44" s="19"/>
      <c r="F44" s="17"/>
      <c r="G44" s="17"/>
      <c r="H44" s="20"/>
      <c r="I44" s="20"/>
      <c r="J44" s="23"/>
    </row>
    <row r="45" spans="1:10" ht="12.95" customHeight="1">
      <c r="A45" s="159" t="s">
        <v>13</v>
      </c>
      <c r="B45" s="84" t="s">
        <v>87</v>
      </c>
      <c r="C45" s="135"/>
      <c r="D45" s="135"/>
      <c r="E45" s="97" t="s">
        <v>76</v>
      </c>
      <c r="F45" s="75">
        <v>6121</v>
      </c>
      <c r="G45" s="97" t="s">
        <v>91</v>
      </c>
      <c r="H45" s="111">
        <v>175</v>
      </c>
      <c r="I45" s="107">
        <v>-125.5</v>
      </c>
      <c r="J45" s="80">
        <f aca="true" t="shared" si="5" ref="J45:J47">H45+I45</f>
        <v>49.5</v>
      </c>
    </row>
    <row r="46" spans="1:10" ht="12.95" customHeight="1">
      <c r="A46" s="159"/>
      <c r="B46" s="84" t="s">
        <v>88</v>
      </c>
      <c r="C46" s="135"/>
      <c r="D46" s="135"/>
      <c r="E46" s="97" t="s">
        <v>92</v>
      </c>
      <c r="F46" s="75">
        <v>6121</v>
      </c>
      <c r="G46" s="97" t="s">
        <v>93</v>
      </c>
      <c r="H46" s="111">
        <v>165</v>
      </c>
      <c r="I46" s="107">
        <v>-165</v>
      </c>
      <c r="J46" s="109">
        <f t="shared" si="5"/>
        <v>0</v>
      </c>
    </row>
    <row r="47" spans="1:10" ht="12.95" customHeight="1">
      <c r="A47" s="159"/>
      <c r="B47" s="84" t="s">
        <v>89</v>
      </c>
      <c r="C47" s="135"/>
      <c r="D47" s="135"/>
      <c r="E47" s="97" t="s">
        <v>80</v>
      </c>
      <c r="F47" s="75">
        <v>6121</v>
      </c>
      <c r="G47" s="97" t="s">
        <v>94</v>
      </c>
      <c r="H47" s="111">
        <v>3865</v>
      </c>
      <c r="I47" s="112">
        <v>164.5</v>
      </c>
      <c r="J47" s="109">
        <f t="shared" si="5"/>
        <v>4029.5</v>
      </c>
    </row>
    <row r="48" spans="1:10" ht="12.95" customHeight="1">
      <c r="A48" s="159"/>
      <c r="B48" s="84" t="s">
        <v>90</v>
      </c>
      <c r="C48" s="42"/>
      <c r="D48" s="135"/>
      <c r="E48" s="97" t="s">
        <v>95</v>
      </c>
      <c r="F48" s="75">
        <v>6121</v>
      </c>
      <c r="G48" s="97" t="s">
        <v>96</v>
      </c>
      <c r="H48" s="111">
        <v>20</v>
      </c>
      <c r="I48" s="112">
        <v>126</v>
      </c>
      <c r="J48" s="109">
        <f>H48+I48</f>
        <v>146</v>
      </c>
    </row>
    <row r="49" spans="1:10" ht="12.95" customHeight="1">
      <c r="A49" s="159" t="s">
        <v>14</v>
      </c>
      <c r="B49" s="84" t="s">
        <v>108</v>
      </c>
      <c r="C49" s="119"/>
      <c r="D49" s="119"/>
      <c r="E49" s="97" t="s">
        <v>97</v>
      </c>
      <c r="F49" s="75">
        <v>6121</v>
      </c>
      <c r="G49" s="97" t="s">
        <v>98</v>
      </c>
      <c r="H49" s="111">
        <v>1783</v>
      </c>
      <c r="I49" s="82">
        <v>-1000</v>
      </c>
      <c r="J49" s="80">
        <f aca="true" t="shared" si="6" ref="J49:J51">H49+I49</f>
        <v>783</v>
      </c>
    </row>
    <row r="50" spans="1:10" ht="12.95" customHeight="1">
      <c r="A50" s="159"/>
      <c r="B50" s="84" t="s">
        <v>109</v>
      </c>
      <c r="C50" s="120"/>
      <c r="D50" s="120"/>
      <c r="E50" s="97" t="s">
        <v>83</v>
      </c>
      <c r="F50" s="75">
        <v>6121</v>
      </c>
      <c r="G50" s="97" t="s">
        <v>99</v>
      </c>
      <c r="H50" s="111">
        <v>177</v>
      </c>
      <c r="I50" s="107">
        <v>100</v>
      </c>
      <c r="J50" s="80">
        <f t="shared" si="6"/>
        <v>277</v>
      </c>
    </row>
    <row r="51" spans="1:10" ht="12.95" customHeight="1">
      <c r="A51" s="159"/>
      <c r="B51" s="84" t="s">
        <v>110</v>
      </c>
      <c r="C51" s="120"/>
      <c r="D51" s="120"/>
      <c r="E51" s="97" t="s">
        <v>92</v>
      </c>
      <c r="F51" s="75">
        <v>6121</v>
      </c>
      <c r="G51" s="97" t="s">
        <v>100</v>
      </c>
      <c r="H51" s="111">
        <v>15097</v>
      </c>
      <c r="I51" s="107">
        <v>50</v>
      </c>
      <c r="J51" s="80">
        <f t="shared" si="6"/>
        <v>15147</v>
      </c>
    </row>
    <row r="52" spans="1:10" ht="12.95" customHeight="1">
      <c r="A52" s="159"/>
      <c r="B52" s="84" t="s">
        <v>111</v>
      </c>
      <c r="C52" s="121"/>
      <c r="D52" s="121"/>
      <c r="E52" s="97" t="s">
        <v>104</v>
      </c>
      <c r="F52" s="75">
        <v>6121</v>
      </c>
      <c r="G52" s="97" t="s">
        <v>105</v>
      </c>
      <c r="H52" s="111">
        <v>309</v>
      </c>
      <c r="I52" s="107">
        <v>40</v>
      </c>
      <c r="J52" s="80">
        <f>H52+I52</f>
        <v>349</v>
      </c>
    </row>
    <row r="53" spans="1:10" ht="12.95" customHeight="1">
      <c r="A53" s="159" t="s">
        <v>35</v>
      </c>
      <c r="B53" s="84" t="s">
        <v>114</v>
      </c>
      <c r="C53" s="42"/>
      <c r="D53" s="123"/>
      <c r="E53" s="97" t="s">
        <v>122</v>
      </c>
      <c r="F53" s="75">
        <v>6121</v>
      </c>
      <c r="G53" s="97" t="s">
        <v>123</v>
      </c>
      <c r="H53" s="111">
        <v>200</v>
      </c>
      <c r="I53" s="107">
        <v>-127</v>
      </c>
      <c r="J53" s="94">
        <f aca="true" t="shared" si="7" ref="J53:J55">H53+I53</f>
        <v>73</v>
      </c>
    </row>
    <row r="54" spans="1:10" ht="12.95" customHeight="1">
      <c r="A54" s="159"/>
      <c r="B54" s="84" t="s">
        <v>115</v>
      </c>
      <c r="C54" s="42"/>
      <c r="D54" s="123"/>
      <c r="E54" s="97" t="s">
        <v>104</v>
      </c>
      <c r="F54" s="75">
        <v>6121</v>
      </c>
      <c r="G54" s="97" t="s">
        <v>124</v>
      </c>
      <c r="H54" s="111">
        <v>100</v>
      </c>
      <c r="I54" s="107">
        <v>-78</v>
      </c>
      <c r="J54" s="94">
        <f t="shared" si="7"/>
        <v>22</v>
      </c>
    </row>
    <row r="55" spans="1:10" ht="12.95" customHeight="1">
      <c r="A55" s="159"/>
      <c r="B55" s="84" t="s">
        <v>116</v>
      </c>
      <c r="C55" s="95"/>
      <c r="D55" s="124"/>
      <c r="E55" s="97" t="s">
        <v>125</v>
      </c>
      <c r="F55" s="75">
        <v>6121</v>
      </c>
      <c r="G55" s="97" t="s">
        <v>126</v>
      </c>
      <c r="H55" s="111">
        <v>2679</v>
      </c>
      <c r="I55" s="107">
        <v>-4</v>
      </c>
      <c r="J55" s="94">
        <f t="shared" si="7"/>
        <v>2675</v>
      </c>
    </row>
    <row r="56" spans="1:10" ht="12.95" customHeight="1">
      <c r="A56" s="43"/>
      <c r="B56" s="44"/>
      <c r="C56" s="45"/>
      <c r="D56" s="45"/>
      <c r="E56" s="141" t="s">
        <v>22</v>
      </c>
      <c r="F56" s="141"/>
      <c r="G56" s="141"/>
      <c r="H56" s="82">
        <f>SUM(H45:H55)</f>
        <v>24570</v>
      </c>
      <c r="I56" s="82">
        <f aca="true" t="shared" si="8" ref="I56:J56">SUM(I45:I55)</f>
        <v>-1019</v>
      </c>
      <c r="J56" s="82">
        <f t="shared" si="8"/>
        <v>23551</v>
      </c>
    </row>
    <row r="57" spans="1:10" ht="12.95" customHeight="1">
      <c r="A57" s="46" t="s">
        <v>31</v>
      </c>
      <c r="B57" s="47"/>
      <c r="C57" s="48"/>
      <c r="D57" s="48"/>
      <c r="E57" s="49"/>
      <c r="F57" s="49"/>
      <c r="G57" s="49"/>
      <c r="H57" s="33"/>
      <c r="I57" s="34"/>
      <c r="J57" s="11"/>
    </row>
    <row r="58" spans="1:10" ht="12.95" customHeight="1">
      <c r="A58" s="135" t="s">
        <v>13</v>
      </c>
      <c r="B58" s="84"/>
      <c r="C58" s="42"/>
      <c r="D58" s="135"/>
      <c r="E58" s="74"/>
      <c r="F58" s="41"/>
      <c r="G58" s="41"/>
      <c r="H58" s="55"/>
      <c r="I58" s="56"/>
      <c r="J58" s="55"/>
    </row>
    <row r="59" spans="1:10" ht="12.95" customHeight="1">
      <c r="A59" s="14"/>
      <c r="B59" s="13"/>
      <c r="C59" s="14"/>
      <c r="D59" s="14"/>
      <c r="E59" s="142" t="s">
        <v>32</v>
      </c>
      <c r="F59" s="143"/>
      <c r="G59" s="144"/>
      <c r="H59" s="51">
        <f>SUM(H58:H58)</f>
        <v>0</v>
      </c>
      <c r="I59" s="36">
        <v>0</v>
      </c>
      <c r="J59" s="51">
        <f>SUM(J58:J58)</f>
        <v>0</v>
      </c>
    </row>
    <row r="60" spans="1:10" ht="12.95" customHeight="1">
      <c r="A60" s="14"/>
      <c r="B60" s="13"/>
      <c r="C60" s="14"/>
      <c r="D60" s="14"/>
      <c r="E60" s="24"/>
      <c r="F60" s="24"/>
      <c r="G60" s="25"/>
      <c r="H60" s="33"/>
      <c r="I60" s="34"/>
      <c r="J60" s="35"/>
    </row>
    <row r="61" spans="1:10" ht="12.95" customHeight="1">
      <c r="A61" s="3"/>
      <c r="B61" s="26" t="s">
        <v>30</v>
      </c>
      <c r="C61" s="18"/>
      <c r="D61" s="18"/>
      <c r="E61" s="145" t="s">
        <v>15</v>
      </c>
      <c r="F61" s="146"/>
      <c r="G61" s="146"/>
      <c r="H61" s="147"/>
      <c r="I61" s="22">
        <f>I9</f>
        <v>137.34</v>
      </c>
      <c r="J61" s="39"/>
    </row>
    <row r="62" spans="1:10" ht="12.95" customHeight="1">
      <c r="A62" s="3"/>
      <c r="B62" s="17"/>
      <c r="C62" s="18"/>
      <c r="D62" s="18"/>
      <c r="E62" s="145" t="s">
        <v>23</v>
      </c>
      <c r="F62" s="146"/>
      <c r="G62" s="146"/>
      <c r="H62" s="147"/>
      <c r="I62" s="22">
        <f>I43+I10</f>
        <v>1156.34</v>
      </c>
      <c r="J62" s="12"/>
    </row>
    <row r="63" spans="1:10" ht="12.95" customHeight="1">
      <c r="A63" s="3"/>
      <c r="B63" s="17"/>
      <c r="C63" s="18"/>
      <c r="D63" s="18"/>
      <c r="E63" s="145" t="s">
        <v>24</v>
      </c>
      <c r="F63" s="146"/>
      <c r="G63" s="146"/>
      <c r="H63" s="147"/>
      <c r="I63" s="22">
        <f>I56+I11</f>
        <v>-1019</v>
      </c>
      <c r="J63" s="40"/>
    </row>
    <row r="64" spans="1:10" ht="12.95" customHeight="1">
      <c r="A64" s="3"/>
      <c r="B64" s="17"/>
      <c r="C64" s="18"/>
      <c r="D64" s="18"/>
      <c r="E64" s="145" t="s">
        <v>25</v>
      </c>
      <c r="F64" s="146"/>
      <c r="G64" s="146"/>
      <c r="H64" s="147"/>
      <c r="I64" s="22">
        <f>I62+I63</f>
        <v>137.33999999999992</v>
      </c>
      <c r="J64" s="40"/>
    </row>
    <row r="65" spans="1:10" ht="12.95" customHeight="1">
      <c r="A65" s="3"/>
      <c r="B65" s="17"/>
      <c r="C65" s="18"/>
      <c r="D65" s="18"/>
      <c r="E65" s="138" t="s">
        <v>26</v>
      </c>
      <c r="F65" s="139"/>
      <c r="G65" s="139"/>
      <c r="H65" s="140"/>
      <c r="I65" s="22">
        <f>I61-I64</f>
        <v>0</v>
      </c>
      <c r="J65" s="40"/>
    </row>
    <row r="66" spans="1:10" ht="12.95" customHeight="1">
      <c r="A66" s="3"/>
      <c r="B66" s="17"/>
      <c r="C66" s="18"/>
      <c r="D66" s="18"/>
      <c r="E66" s="138" t="s">
        <v>27</v>
      </c>
      <c r="F66" s="139"/>
      <c r="G66" s="139"/>
      <c r="H66" s="140"/>
      <c r="I66" s="22">
        <f>I59</f>
        <v>0</v>
      </c>
      <c r="J66" s="40"/>
    </row>
    <row r="67" spans="1:10" ht="12.95" customHeight="1">
      <c r="A67" s="3"/>
      <c r="B67" s="3"/>
      <c r="C67" s="29"/>
      <c r="D67" s="29"/>
      <c r="E67" s="30"/>
      <c r="F67" s="57"/>
      <c r="G67" s="58"/>
      <c r="H67" s="70" t="s">
        <v>39</v>
      </c>
      <c r="I67" s="69"/>
      <c r="J67" s="70" t="s">
        <v>41</v>
      </c>
    </row>
    <row r="68" spans="1:10" ht="12.95" customHeight="1">
      <c r="A68" s="3"/>
      <c r="B68" s="26" t="s">
        <v>33</v>
      </c>
      <c r="C68" s="18"/>
      <c r="D68" s="18"/>
      <c r="E68" s="32" t="s">
        <v>28</v>
      </c>
      <c r="F68" s="59"/>
      <c r="G68" s="60"/>
      <c r="H68" s="56">
        <v>606212.77</v>
      </c>
      <c r="I68" s="61">
        <f>I61</f>
        <v>137.34</v>
      </c>
      <c r="J68" s="61">
        <f>H68+I68</f>
        <v>606350.11</v>
      </c>
    </row>
    <row r="69" spans="1:10" ht="12.95" customHeight="1">
      <c r="A69" s="3"/>
      <c r="B69" s="17"/>
      <c r="C69" s="18"/>
      <c r="D69" s="18"/>
      <c r="E69" s="27" t="s">
        <v>23</v>
      </c>
      <c r="F69" s="62"/>
      <c r="G69" s="63"/>
      <c r="H69" s="64">
        <v>519427.65</v>
      </c>
      <c r="I69" s="61">
        <f>I43+I10</f>
        <v>1156.34</v>
      </c>
      <c r="J69" s="65">
        <f>H69+I69</f>
        <v>520583.99000000005</v>
      </c>
    </row>
    <row r="70" spans="1:10" ht="12.95" customHeight="1">
      <c r="A70" s="3"/>
      <c r="B70" s="17"/>
      <c r="C70" s="18"/>
      <c r="D70" s="18"/>
      <c r="E70" s="12" t="s">
        <v>24</v>
      </c>
      <c r="F70" s="58"/>
      <c r="G70" s="66"/>
      <c r="H70" s="64">
        <v>94320.02</v>
      </c>
      <c r="I70" s="61">
        <f>I56+I11</f>
        <v>-1019</v>
      </c>
      <c r="J70" s="65">
        <f>H70+I70</f>
        <v>93301.02</v>
      </c>
    </row>
    <row r="71" spans="1:10" ht="12.95" customHeight="1">
      <c r="A71" s="3"/>
      <c r="C71" s="29"/>
      <c r="D71" s="29"/>
      <c r="E71" s="28" t="s">
        <v>34</v>
      </c>
      <c r="F71" s="62"/>
      <c r="G71" s="63"/>
      <c r="H71" s="61">
        <f>H69+H70</f>
        <v>613747.67</v>
      </c>
      <c r="I71" s="61">
        <f>SUM(I69:I70)</f>
        <v>137.33999999999992</v>
      </c>
      <c r="J71" s="61">
        <f>SUM(J69:J70)</f>
        <v>613885.01</v>
      </c>
    </row>
    <row r="72" spans="1:10" ht="12.95" customHeight="1">
      <c r="A72" s="3"/>
      <c r="B72" s="3"/>
      <c r="C72" s="29"/>
      <c r="D72" s="29"/>
      <c r="E72" s="12" t="s">
        <v>18</v>
      </c>
      <c r="F72" s="58"/>
      <c r="G72" s="66"/>
      <c r="H72" s="65">
        <f>H68-H71</f>
        <v>-7534.900000000023</v>
      </c>
      <c r="I72" s="61">
        <f>I68-I71</f>
        <v>0</v>
      </c>
      <c r="J72" s="65">
        <f>J68-J71</f>
        <v>-7534.900000000023</v>
      </c>
    </row>
    <row r="73" spans="1:10" ht="12.95" customHeight="1">
      <c r="A73" s="3"/>
      <c r="B73" s="31" t="s">
        <v>40</v>
      </c>
      <c r="C73" s="29"/>
      <c r="D73" s="29"/>
      <c r="E73" s="28" t="s">
        <v>29</v>
      </c>
      <c r="F73" s="62"/>
      <c r="G73" s="63"/>
      <c r="H73" s="67">
        <v>7534.9</v>
      </c>
      <c r="I73" s="61">
        <f>I66</f>
        <v>0</v>
      </c>
      <c r="J73" s="65">
        <f>H73+I73</f>
        <v>7534.9</v>
      </c>
    </row>
    <row r="74" spans="6:10" ht="12.95" customHeight="1">
      <c r="F74" s="68"/>
      <c r="G74" s="68"/>
      <c r="H74" s="68"/>
      <c r="I74" s="68"/>
      <c r="J74" s="68"/>
    </row>
    <row r="75" spans="6:10" ht="12.95" customHeight="1">
      <c r="F75" s="68"/>
      <c r="G75" s="68"/>
      <c r="H75" s="68"/>
      <c r="I75" s="68"/>
      <c r="J75" s="68"/>
    </row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</sheetData>
  <mergeCells count="29">
    <mergeCell ref="A5:A6"/>
    <mergeCell ref="H1:J1"/>
    <mergeCell ref="B2:B3"/>
    <mergeCell ref="E2:E3"/>
    <mergeCell ref="F2:F3"/>
    <mergeCell ref="G2:G3"/>
    <mergeCell ref="A53:A55"/>
    <mergeCell ref="E9:G9"/>
    <mergeCell ref="E10:G10"/>
    <mergeCell ref="E11:G11"/>
    <mergeCell ref="E12:G12"/>
    <mergeCell ref="A14:A17"/>
    <mergeCell ref="A18:A21"/>
    <mergeCell ref="E65:H65"/>
    <mergeCell ref="E66:H66"/>
    <mergeCell ref="A7:A8"/>
    <mergeCell ref="A39:A40"/>
    <mergeCell ref="A41:A42"/>
    <mergeCell ref="E56:G56"/>
    <mergeCell ref="E59:G59"/>
    <mergeCell ref="E61:H61"/>
    <mergeCell ref="E62:H62"/>
    <mergeCell ref="E63:H63"/>
    <mergeCell ref="E64:H64"/>
    <mergeCell ref="A22:A33"/>
    <mergeCell ref="A34:A38"/>
    <mergeCell ref="E43:G43"/>
    <mergeCell ref="A45:A48"/>
    <mergeCell ref="A49:A52"/>
  </mergeCells>
  <conditionalFormatting sqref="C9:D11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69">
    <cfRule type="expression" priority="22" dxfId="2" stopIfTrue="1">
      <formula>$J69="Z"</formula>
    </cfRule>
    <cfRule type="expression" priority="23" dxfId="1" stopIfTrue="1">
      <formula>$J69="T"</formula>
    </cfRule>
    <cfRule type="expression" priority="24" dxfId="0" stopIfTrue="1">
      <formula>$J69="Y"</formula>
    </cfRule>
  </conditionalFormatting>
  <conditionalFormatting sqref="H70">
    <cfRule type="expression" priority="19" dxfId="2" stopIfTrue="1">
      <formula>$J70="Z"</formula>
    </cfRule>
    <cfRule type="expression" priority="20" dxfId="1" stopIfTrue="1">
      <formula>$J70="T"</formula>
    </cfRule>
    <cfRule type="expression" priority="21" dxfId="0" stopIfTrue="1">
      <formula>$J70="Y"</formula>
    </cfRule>
  </conditionalFormatting>
  <conditionalFormatting sqref="H69">
    <cfRule type="expression" priority="16" dxfId="2" stopIfTrue="1">
      <formula>$J69="Z"</formula>
    </cfRule>
    <cfRule type="expression" priority="17" dxfId="1" stopIfTrue="1">
      <formula>$J69="T"</formula>
    </cfRule>
    <cfRule type="expression" priority="18" dxfId="0" stopIfTrue="1">
      <formula>$J69="Y"</formula>
    </cfRule>
  </conditionalFormatting>
  <conditionalFormatting sqref="H70">
    <cfRule type="expression" priority="13" dxfId="2" stopIfTrue="1">
      <formula>$J70="Z"</formula>
    </cfRule>
    <cfRule type="expression" priority="14" dxfId="1" stopIfTrue="1">
      <formula>$J70="T"</formula>
    </cfRule>
    <cfRule type="expression" priority="15" dxfId="0" stopIfTrue="1">
      <formula>$J70="Y"</formula>
    </cfRule>
  </conditionalFormatting>
  <conditionalFormatting sqref="B18:B19">
    <cfRule type="expression" priority="10" dxfId="2" stopIfTrue="1">
      <formula>$K18="Z"</formula>
    </cfRule>
    <cfRule type="expression" priority="11" dxfId="1" stopIfTrue="1">
      <formula>$K18="T"</formula>
    </cfRule>
    <cfRule type="expression" priority="12" dxfId="0" stopIfTrue="1">
      <formula>$K18="Y"</formula>
    </cfRule>
  </conditionalFormatting>
  <conditionalFormatting sqref="E18:F18">
    <cfRule type="expression" priority="7" dxfId="2" stopIfTrue="1">
      <formula>$K18="Z"</formula>
    </cfRule>
    <cfRule type="expression" priority="8" dxfId="1" stopIfTrue="1">
      <formula>$K18="T"</formula>
    </cfRule>
    <cfRule type="expression" priority="9" dxfId="0" stopIfTrue="1">
      <formula>$K18="Y"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E39:G42">
    <cfRule type="expression" priority="4" dxfId="2" stopIfTrue="1">
      <formula>$J39="Z"</formula>
    </cfRule>
    <cfRule type="expression" priority="5" dxfId="1" stopIfTrue="1">
      <formula>$J39="T"</formula>
    </cfRule>
    <cfRule type="expression" priority="6" dxfId="0" stopIfTrue="1">
      <formula>$J39="Y"</formula>
    </cfRule>
  </conditionalFormatting>
  <conditionalFormatting sqref="E39:G42">
    <cfRule type="expression" priority="1" dxfId="2" stopIfTrue="1">
      <formula>$J39="Z"</formula>
    </cfRule>
    <cfRule type="expression" priority="2" dxfId="1" stopIfTrue="1">
      <formula>$J39="T"</formula>
    </cfRule>
    <cfRule type="expression" priority="3" dxfId="0" stopIfTrue="1">
      <formula>$J39="Y"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2023-10-26T07:58:23Z</cp:lastPrinted>
  <dcterms:created xsi:type="dcterms:W3CDTF">2019-02-01T08:27:03Z</dcterms:created>
  <dcterms:modified xsi:type="dcterms:W3CDTF">2023-10-26T08:00:54Z</dcterms:modified>
  <cp:category/>
  <cp:version/>
  <cp:contentType/>
  <cp:contentStatus/>
</cp:coreProperties>
</file>