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140" activeTab="2"/>
  </bookViews>
  <sheets>
    <sheet name="RO č. 16, 17.1.2024" sheetId="3" r:id="rId1"/>
    <sheet name="RO č. 16 dodatek" sheetId="4" r:id="rId2"/>
    <sheet name="RO č. 16 schváleno 17.1.2024" sheetId="5" r:id="rId3"/>
  </sheets>
  <definedNames/>
  <calcPr calcId="162913"/>
</workbook>
</file>

<file path=xl/sharedStrings.xml><?xml version="1.0" encoding="utf-8"?>
<sst xmlns="http://schemas.openxmlformats.org/spreadsheetml/2006/main" count="704" uniqueCount="227">
  <si>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</si>
  <si>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</si>
  <si>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</si>
  <si>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</si>
  <si>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</si>
  <si>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</si>
  <si>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</si>
  <si>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</si>
  <si>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</si>
  <si>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</si>
  <si>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</si>
  <si>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</si>
  <si>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</si>
  <si>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</si>
  <si>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</si>
  <si>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</si>
  <si>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</si>
  <si>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</si>
  <si>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</si>
  <si>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</si>
  <si>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</si>
  <si>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</si>
  <si>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</si>
  <si>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</si>
  <si>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</si>
  <si>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</si>
  <si>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</si>
  <si>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</si>
  <si>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</si>
  <si>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</si>
  <si>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</si>
  <si>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</si>
  <si>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</si>
  <si>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</si>
  <si>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Celkové výdaje (BV+I)</t>
  </si>
  <si>
    <t>3.</t>
  </si>
  <si>
    <t>4.</t>
  </si>
  <si>
    <t>5.</t>
  </si>
  <si>
    <t>6.</t>
  </si>
  <si>
    <t>7.</t>
  </si>
  <si>
    <t>8.</t>
  </si>
  <si>
    <t xml:space="preserve">Rozpočtové opatření č. 16/2023 - změna schváleného rozpočtu roku 2023 - leden 2024  (údaje v tis. Kč) </t>
  </si>
  <si>
    <t>Příloha k us. RMO/x/x/24</t>
  </si>
  <si>
    <t>č. 16</t>
  </si>
  <si>
    <t>Otrokovice, 17.1.2024</t>
  </si>
  <si>
    <t>17.1.2024</t>
  </si>
  <si>
    <t>20.12.2023</t>
  </si>
  <si>
    <t>00020</t>
  </si>
  <si>
    <t>0327</t>
  </si>
  <si>
    <t>NZ</t>
  </si>
  <si>
    <t>Příjem nein. dotace od ZK na nákup aut. stříkačky pro JSDH Kvítkovice</t>
  </si>
  <si>
    <t>00150</t>
  </si>
  <si>
    <t>0357</t>
  </si>
  <si>
    <t>Příjem nein. dotace od ZK pro ZŠ TGM - Sebeobrana žáků na ZŠ TGM</t>
  </si>
  <si>
    <t>NZ = nově zařazeno do R2023</t>
  </si>
  <si>
    <t>6112</t>
  </si>
  <si>
    <t>5164</t>
  </si>
  <si>
    <t>0176</t>
  </si>
  <si>
    <t>0179</t>
  </si>
  <si>
    <t>KST, KMČ Baťov, nájemné</t>
  </si>
  <si>
    <t>KST, KMČ Baťov, poštovní služby</t>
  </si>
  <si>
    <t>KST, KMČ Baťov, pohoštění</t>
  </si>
  <si>
    <t>KST, KMČ Baťov, materiál j.n.</t>
  </si>
  <si>
    <t>KST, KMČ Kvítkovice a Letiště, nájemné</t>
  </si>
  <si>
    <t>KST, KMČ Kvítkovice a Letiště, nákup ostatních služeb</t>
  </si>
  <si>
    <t>KST, KMČ Kvítkovice a Letiště, materiál j.n.</t>
  </si>
  <si>
    <t>KST, KMČ Kvítkovice a Letiště, pohoštění</t>
  </si>
  <si>
    <t>0325</t>
  </si>
  <si>
    <t>TEHOS ROŠ, ost.sl. - snížení</t>
  </si>
  <si>
    <t>TEHOS ROŠ, studená voda - zvýšení</t>
  </si>
  <si>
    <t>0326</t>
  </si>
  <si>
    <t>KRŘ JSDH Otrokovice, lékárničky</t>
  </si>
  <si>
    <t>KRŘ JSDH Otrokovice, proudnice, hadice</t>
  </si>
  <si>
    <t>KRŘ JSDH Kvítkovice, ochranný oděv</t>
  </si>
  <si>
    <t>0404</t>
  </si>
  <si>
    <t>0445</t>
  </si>
  <si>
    <t>SOC st. příspěvek na výkon pěst. péče - nákup ost. služeb</t>
  </si>
  <si>
    <t>SOC st. příspěvek na výkon pěst. péče - ostatní neinvestiční transfery fyzickým osobám</t>
  </si>
  <si>
    <t>SOC SPOD - pohonné hmoty a maziva</t>
  </si>
  <si>
    <t>SOC SPOD - náhrady mezd v době nemoci</t>
  </si>
  <si>
    <t>Služby peněžní ústavů - bankovní poplatky, zvýšení</t>
  </si>
  <si>
    <t>0656</t>
  </si>
  <si>
    <t>MP opravy, zvýšení</t>
  </si>
  <si>
    <t>MP služby el. komunikací, zvýšení</t>
  </si>
  <si>
    <t>MP PHM, zvýšení</t>
  </si>
  <si>
    <t>MP Nákup materiálu jinde nezařazený, zvýšení</t>
  </si>
  <si>
    <t>MP studená voda, zvýšení</t>
  </si>
  <si>
    <t>0510</t>
  </si>
  <si>
    <t>FZ MP poukázky zdrav. živ. stylu</t>
  </si>
  <si>
    <t xml:space="preserve">FZ pohoštění </t>
  </si>
  <si>
    <t>FZ příspěvek na stravné</t>
  </si>
  <si>
    <t>FZ poukázky zdrav. živ. stylu</t>
  </si>
  <si>
    <t>Vjezd do průmysl. areálu Toma - úroky</t>
  </si>
  <si>
    <t>2205</t>
  </si>
  <si>
    <t>8259</t>
  </si>
  <si>
    <t>Dět, dopr. hřiště - signalizace - úroky</t>
  </si>
  <si>
    <t>Rozšíření hřbitova - úroky</t>
  </si>
  <si>
    <t>9306</t>
  </si>
  <si>
    <t>Zateplení SENIORu B - úroky</t>
  </si>
  <si>
    <t>9315</t>
  </si>
  <si>
    <t xml:space="preserve">PROV převod fin. prostředků z položky   Nákup materiálu </t>
  </si>
  <si>
    <t>PROV převod finančních prostředků na Knihy a tisk</t>
  </si>
  <si>
    <t>PROV převod fin. prostředků z položky Ostatní služby</t>
  </si>
  <si>
    <t xml:space="preserve">PROV převod finančních prostředků na položku Služby zpracování dat              </t>
  </si>
  <si>
    <t xml:space="preserve">PROV převod fin. prostředků z položky Pohoštění - Veřejná sbírka </t>
  </si>
  <si>
    <t xml:space="preserve">PROV převod finančních prostředků na položku Nákup materiálu jinde nezařazený - Veřejná sbírka </t>
  </si>
  <si>
    <t xml:space="preserve">PROV převod finančních prostředků na položku Potraviny- Veřejná sbírka </t>
  </si>
  <si>
    <t>8267</t>
  </si>
  <si>
    <t>0333</t>
  </si>
  <si>
    <t>0373</t>
  </si>
  <si>
    <t>2091</t>
  </si>
  <si>
    <t>103533063</t>
  </si>
  <si>
    <t>103133063</t>
  </si>
  <si>
    <t>0328</t>
  </si>
  <si>
    <t>0329</t>
  </si>
  <si>
    <t>0331</t>
  </si>
  <si>
    <t>9.</t>
  </si>
  <si>
    <t>10.</t>
  </si>
  <si>
    <t>11.</t>
  </si>
  <si>
    <t>12.</t>
  </si>
  <si>
    <t>2093</t>
  </si>
  <si>
    <t>144513021</t>
  </si>
  <si>
    <t>144113021</t>
  </si>
  <si>
    <t>2094</t>
  </si>
  <si>
    <t>060595032</t>
  </si>
  <si>
    <t>2187</t>
  </si>
  <si>
    <t>1785</t>
  </si>
  <si>
    <t>13.</t>
  </si>
  <si>
    <t>14.</t>
  </si>
  <si>
    <t>15.</t>
  </si>
  <si>
    <t>Přijaté neinv. příspěvky a náhrady</t>
  </si>
  <si>
    <t>Příjem z pojistného plnění - úraz</t>
  </si>
  <si>
    <t xml:space="preserve">MP Platy zaměstnanců </t>
  </si>
  <si>
    <t>9334</t>
  </si>
  <si>
    <t>2401</t>
  </si>
  <si>
    <t>Příjem za sociální pohřby</t>
  </si>
  <si>
    <t xml:space="preserve">TSO zvýšení fin. prostředků na činnost TSO </t>
  </si>
  <si>
    <t>0324</t>
  </si>
  <si>
    <t>16.</t>
  </si>
  <si>
    <t xml:space="preserve">Rekonstrukce ulice Na Uličce                      </t>
  </si>
  <si>
    <t xml:space="preserve">Nový park u ZŠ TGM místo asf. plochy              </t>
  </si>
  <si>
    <t xml:space="preserve">ORM - ROŠ opevnění břehů                                </t>
  </si>
  <si>
    <t xml:space="preserve">SENIOR bud. B a D proj. příprava                  </t>
  </si>
  <si>
    <t xml:space="preserve">Trávníky revitalizace sídliště                    </t>
  </si>
  <si>
    <t xml:space="preserve">ORM - nám. 3. května č.p. 1342                           </t>
  </si>
  <si>
    <t xml:space="preserve">Rozš. hřbitova - zvýšení kapacity                 </t>
  </si>
  <si>
    <t xml:space="preserve">Revitalizace ROŠ                                  </t>
  </si>
  <si>
    <t xml:space="preserve">Pohni městem Kvítkovice Letiště                   </t>
  </si>
  <si>
    <t xml:space="preserve">TJ Jiskra Otrokovice IČ 18152805                  </t>
  </si>
  <si>
    <t>2212</t>
  </si>
  <si>
    <t>7212</t>
  </si>
  <si>
    <t>3639</t>
  </si>
  <si>
    <t>2274</t>
  </si>
  <si>
    <t>3745</t>
  </si>
  <si>
    <t>2313</t>
  </si>
  <si>
    <t>3429</t>
  </si>
  <si>
    <t>2303</t>
  </si>
  <si>
    <t>4350</t>
  </si>
  <si>
    <t>2335</t>
  </si>
  <si>
    <t>3099</t>
  </si>
  <si>
    <t>6171</t>
  </si>
  <si>
    <t>9311</t>
  </si>
  <si>
    <t>3632</t>
  </si>
  <si>
    <t>0807</t>
  </si>
  <si>
    <t>3419</t>
  </si>
  <si>
    <t>0730</t>
  </si>
  <si>
    <t xml:space="preserve">Dostavba vnitrobl.Hložkova                        </t>
  </si>
  <si>
    <t xml:space="preserve">Odvod DPH </t>
  </si>
  <si>
    <t>0678</t>
  </si>
  <si>
    <t>SOC KD Trávníky nákup ostatních služeb</t>
  </si>
  <si>
    <t>SOC KD Trávníky ostatní osobní výdaje</t>
  </si>
  <si>
    <t>SOC KD Baťov teplo</t>
  </si>
  <si>
    <t>SOC KD Baťov sociální zabezpečení</t>
  </si>
  <si>
    <t>SOC KD Baťov pov. poj. na veř.zdrav. pojištění</t>
  </si>
  <si>
    <t>SOC KD Kvítkovice nákup ostatních služeb</t>
  </si>
  <si>
    <t>SOC KD Kvítkovice ostatní osobní výdaje</t>
  </si>
  <si>
    <t>SOC KD Kvítkovice sociální zabezpečení</t>
  </si>
  <si>
    <t>SOC KD Kvítkovice pov. poj. na veř.zdrav. pojištění</t>
  </si>
  <si>
    <t>SOC KD Kvítkovice nákup materiálu j.n.</t>
  </si>
  <si>
    <t>Kyberbezpečnost služeb a dat - zpracování stanoviska architekta</t>
  </si>
  <si>
    <t xml:space="preserve">OŠK MK Elektrická energie   </t>
  </si>
  <si>
    <t xml:space="preserve">OŠK MK Studená voda  </t>
  </si>
  <si>
    <t xml:space="preserve">OŠK Školní parlament ZŠ TGM, výdaje na věcné dary   </t>
  </si>
  <si>
    <t xml:space="preserve">OŠK Školní parlament ZŠ TGM, nespecifikované rezervy     </t>
  </si>
  <si>
    <t xml:space="preserve">OŠK MAP III. Drobný hmotný dlouhodobý majetek     </t>
  </si>
  <si>
    <t xml:space="preserve">OŠK MAP III. Drobný hmotný dlouhodobý majetek   </t>
  </si>
  <si>
    <t xml:space="preserve">OŠK MAP III. Drobný hmotný dlouhodobý majetek  </t>
  </si>
  <si>
    <t xml:space="preserve">OŠK MAP III. Nákup materiálu j.n.     </t>
  </si>
  <si>
    <t xml:space="preserve">OŠK MAP III. Nákup materiálu j.n. </t>
  </si>
  <si>
    <t>PRŘ Housing led Platy zaměstnanců</t>
  </si>
  <si>
    <t xml:space="preserve">PRŘ Housing led Sociální zabezpečení                              </t>
  </si>
  <si>
    <t xml:space="preserve">PRŘ Housing led Povinné pojistné na veřejné zdravotní pojištění   </t>
  </si>
  <si>
    <t>PRŘ Housing led Nákup ostatních služeb</t>
  </si>
  <si>
    <t>PRŘ ZAPOV Nákup ostatních služeb</t>
  </si>
  <si>
    <t>PRŘ ZAPOV Náhrady mezd v době nemoci</t>
  </si>
  <si>
    <t xml:space="preserve">PRŘ The Well Sociální zabezpečení                              </t>
  </si>
  <si>
    <t xml:space="preserve">PRŘ The Well Povinné pojistné na veřejné zdravotní pojištění   </t>
  </si>
  <si>
    <t xml:space="preserve">PRŘ The Well Drobný dlouhodobý hmotný majetek                  </t>
  </si>
  <si>
    <t>PRŘ The Well Služby peněžních ústavů</t>
  </si>
  <si>
    <t>PRŘ The Well Platy zaměstnanců</t>
  </si>
  <si>
    <t xml:space="preserve">Rozpočtové opatření č. 16/2023 - změna schvál. rozpočtu roku 2023 - leden 2024 DODATEK (údaje v tis. Kč) </t>
  </si>
  <si>
    <t>PRŘ MAP IV. Platy zaměstnanců</t>
  </si>
  <si>
    <t xml:space="preserve">PRŘ MAP IV. Sociální zabezpečení                              </t>
  </si>
  <si>
    <t xml:space="preserve">PRŘ MAP IV. Povinné pojistné na veřejné zdravotní pojištění   </t>
  </si>
  <si>
    <t>PRŘ ROŠ chodníky, stavby</t>
  </si>
  <si>
    <t>2404</t>
  </si>
  <si>
    <t>3113</t>
  </si>
  <si>
    <t>5031</t>
  </si>
  <si>
    <t>6121</t>
  </si>
  <si>
    <t>2304</t>
  </si>
  <si>
    <t>0128</t>
  </si>
  <si>
    <t>Příjem nadačního příspěvku od NADACE ČEZ na pořízení dlouhodobého majektu</t>
  </si>
  <si>
    <t>PROV přesun na pol. 6122 nákup výstavních panelů</t>
  </si>
  <si>
    <t>PROV nákup výstavních panelů</t>
  </si>
  <si>
    <t>0358</t>
  </si>
  <si>
    <t>Příjem nein. dotace na realiz. projektu Sebeobrana na Mánesce</t>
  </si>
  <si>
    <t>EKO JSDH Otrokovice zvýšení fin. prostředků na dohody</t>
  </si>
  <si>
    <t>EKO JSDH Otrokovice - vratka za energie</t>
  </si>
  <si>
    <t>EKO JSDH Otrokovice - přeprava vody</t>
  </si>
  <si>
    <t>EKO splátky půjčených prostředků od FO</t>
  </si>
  <si>
    <t>PRŘ Platy zaměstnanců, přesun na platy za prosinec v MAP IV.</t>
  </si>
  <si>
    <t>17.</t>
  </si>
  <si>
    <t>18.</t>
  </si>
  <si>
    <t>19.</t>
  </si>
  <si>
    <r>
      <t xml:space="preserve">Rozpočtové opatření č. 16/2023 - změna schváleného rozpočtu roku 2023 - leden 2024  </t>
    </r>
    <r>
      <rPr>
        <sz val="10"/>
        <rFont val="Arial"/>
        <family val="2"/>
      </rPr>
      <t>(údaje v tis. Kč) vč. dodatku</t>
    </r>
  </si>
  <si>
    <t xml:space="preserve">PROV převod fin. prost. na pol Nákup materiálu jinde nezařazený - Veřejná sbírka </t>
  </si>
  <si>
    <t>Příloha k us. RMO/8/1/24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</si>
</sst>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4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3" xfId="0" applyNumberFormat="1" applyFont="1" applyBorder="1"/>
    <xf numFmtId="4" fontId="1" fillId="0" borderId="3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right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4" borderId="5" xfId="23" applyNumberFormat="1" applyFont="1" applyFill="1" applyBorder="1" applyAlignment="1">
      <alignment horizontal="left" vertical="center"/>
      <protection/>
    </xf>
    <xf numFmtId="4" fontId="3" fillId="0" borderId="2" xfId="0" applyNumberFormat="1" applyFont="1" applyBorder="1" applyAlignment="1">
      <alignment vertical="center"/>
    </xf>
    <xf numFmtId="40" fontId="7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5" borderId="5" xfId="23" applyNumberFormat="1" applyFont="1" applyFill="1" applyBorder="1" applyAlignment="1">
      <alignment horizontal="left" vertical="center"/>
      <protection/>
    </xf>
    <xf numFmtId="0" fontId="1" fillId="0" borderId="5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3" xfId="0" applyFont="1" applyBorder="1"/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0" fontId="3" fillId="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49" fontId="1" fillId="0" borderId="2" xfId="22" applyNumberFormat="1" applyFont="1" applyFill="1" applyBorder="1" applyAlignment="1">
      <alignment horizontal="left" vertical="center" wrapText="1"/>
      <protection/>
    </xf>
    <xf numFmtId="0" fontId="7" fillId="0" borderId="5" xfId="0" applyFont="1" applyFill="1" applyBorder="1"/>
    <xf numFmtId="0" fontId="7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  <cellStyle name="Normální 3 2" xfId="24"/>
    <cellStyle name="Normální 4" xfId="25"/>
    <cellStyle name="Normální 5" xfId="26"/>
  </cellStyles>
  <dxfs count="195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="110" zoomScaleNormal="110" workbookViewId="0" topLeftCell="A73">
      <selection activeCell="A68" sqref="A1:XFD1048576"/>
    </sheetView>
  </sheetViews>
  <sheetFormatPr defaultColWidth="9.140625" defaultRowHeight="15"/>
  <cols>
    <col min="1" max="1" width="4.00390625" style="0" customWidth="1"/>
    <col min="2" max="2" width="71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8" width="10.140625" style="0" customWidth="1"/>
    <col min="9" max="9" width="11.28125" style="0" customWidth="1"/>
    <col min="10" max="10" width="10.140625" style="0" customWidth="1"/>
    <col min="11" max="11" width="23.57421875" style="126" customWidth="1"/>
    <col min="12" max="12" width="9.140625" style="126" customWidth="1"/>
    <col min="13" max="14" width="9.140625" style="86" customWidth="1"/>
  </cols>
  <sheetData>
    <row r="1" spans="1:10" ht="12.95" customHeight="1">
      <c r="A1" s="1" t="s">
        <v>41</v>
      </c>
      <c r="B1" s="37"/>
      <c r="C1" s="2"/>
      <c r="D1" s="2"/>
      <c r="E1" s="3"/>
      <c r="F1" s="3"/>
      <c r="G1" s="3"/>
      <c r="H1" s="176" t="s">
        <v>42</v>
      </c>
      <c r="I1" s="176"/>
      <c r="J1" s="176"/>
    </row>
    <row r="2" spans="1:10" ht="12.95" customHeight="1">
      <c r="A2" s="4" t="s">
        <v>0</v>
      </c>
      <c r="B2" s="174" t="s">
        <v>1</v>
      </c>
      <c r="C2" s="4"/>
      <c r="D2" s="4" t="s">
        <v>2</v>
      </c>
      <c r="E2" s="174" t="s">
        <v>3</v>
      </c>
      <c r="F2" s="174" t="s">
        <v>4</v>
      </c>
      <c r="G2" s="174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75"/>
      <c r="C3" s="5"/>
      <c r="D3" s="5" t="s">
        <v>10</v>
      </c>
      <c r="E3" s="175"/>
      <c r="F3" s="175"/>
      <c r="G3" s="175"/>
      <c r="H3" s="5" t="s">
        <v>11</v>
      </c>
      <c r="I3" s="5" t="s">
        <v>43</v>
      </c>
      <c r="J3" s="5" t="s">
        <v>11</v>
      </c>
    </row>
    <row r="4" spans="1:3" ht="12.95" customHeight="1">
      <c r="A4" s="74" t="s">
        <v>12</v>
      </c>
      <c r="B4" s="75"/>
      <c r="C4" s="76"/>
    </row>
    <row r="5" spans="1:14" s="52" customFormat="1" ht="12.95" customHeight="1">
      <c r="A5" s="112" t="s">
        <v>13</v>
      </c>
      <c r="B5" s="92" t="s">
        <v>50</v>
      </c>
      <c r="C5" s="81" t="s">
        <v>49</v>
      </c>
      <c r="D5" s="94" t="s">
        <v>47</v>
      </c>
      <c r="E5" s="82"/>
      <c r="F5" s="82">
        <v>4222</v>
      </c>
      <c r="G5" s="83" t="s">
        <v>48</v>
      </c>
      <c r="H5" s="97">
        <v>0</v>
      </c>
      <c r="I5" s="93">
        <v>500</v>
      </c>
      <c r="J5" s="84">
        <f>H5+I5</f>
        <v>500</v>
      </c>
      <c r="K5" s="126"/>
      <c r="L5" s="126"/>
      <c r="M5" s="86"/>
      <c r="N5" s="86"/>
    </row>
    <row r="6" spans="1:14" s="52" customFormat="1" ht="12.95" customHeight="1">
      <c r="A6" s="113" t="s">
        <v>14</v>
      </c>
      <c r="B6" s="79" t="s">
        <v>53</v>
      </c>
      <c r="C6" s="89"/>
      <c r="D6" s="41" t="s">
        <v>51</v>
      </c>
      <c r="E6" s="91"/>
      <c r="F6" s="110">
        <v>4122</v>
      </c>
      <c r="G6" s="41" t="s">
        <v>52</v>
      </c>
      <c r="H6" s="54">
        <v>88.2</v>
      </c>
      <c r="I6" s="55">
        <v>9.8</v>
      </c>
      <c r="J6" s="77">
        <f>H6+I6</f>
        <v>98</v>
      </c>
      <c r="K6" s="126"/>
      <c r="L6" s="126"/>
      <c r="M6" s="86"/>
      <c r="N6" s="86"/>
    </row>
    <row r="7" spans="1:14" s="52" customFormat="1" ht="12.95" customHeight="1">
      <c r="A7" s="113" t="s">
        <v>35</v>
      </c>
      <c r="B7" s="92" t="s">
        <v>131</v>
      </c>
      <c r="C7" s="81" t="s">
        <v>49</v>
      </c>
      <c r="D7" s="83"/>
      <c r="E7" s="82">
        <v>5311</v>
      </c>
      <c r="F7" s="82">
        <v>2322</v>
      </c>
      <c r="G7" s="83" t="s">
        <v>81</v>
      </c>
      <c r="H7" s="97">
        <v>0</v>
      </c>
      <c r="I7" s="93">
        <v>100</v>
      </c>
      <c r="J7" s="84">
        <f>H7+I7</f>
        <v>100</v>
      </c>
      <c r="K7" s="126"/>
      <c r="L7" s="126"/>
      <c r="M7" s="86"/>
      <c r="N7" s="86"/>
    </row>
    <row r="8" spans="1:14" s="52" customFormat="1" ht="12.95" customHeight="1">
      <c r="A8" s="136" t="s">
        <v>36</v>
      </c>
      <c r="B8" s="92" t="s">
        <v>130</v>
      </c>
      <c r="C8" s="81" t="s">
        <v>49</v>
      </c>
      <c r="D8" s="83"/>
      <c r="E8" s="82">
        <v>6171</v>
      </c>
      <c r="F8" s="82">
        <v>2324</v>
      </c>
      <c r="G8" s="83"/>
      <c r="H8" s="97">
        <v>0</v>
      </c>
      <c r="I8" s="93">
        <v>72.6</v>
      </c>
      <c r="J8" s="84">
        <f>H8+I8</f>
        <v>72.6</v>
      </c>
      <c r="K8" s="126"/>
      <c r="L8" s="126"/>
      <c r="M8" s="86"/>
      <c r="N8" s="86"/>
    </row>
    <row r="9" spans="1:14" s="52" customFormat="1" ht="12.95" customHeight="1">
      <c r="A9" s="113" t="s">
        <v>37</v>
      </c>
      <c r="B9" s="92" t="s">
        <v>135</v>
      </c>
      <c r="C9" s="81" t="s">
        <v>49</v>
      </c>
      <c r="D9" s="83"/>
      <c r="E9" s="82">
        <v>3632</v>
      </c>
      <c r="F9" s="82">
        <v>2324</v>
      </c>
      <c r="G9" s="83"/>
      <c r="H9" s="97">
        <v>0</v>
      </c>
      <c r="I9" s="93">
        <v>92</v>
      </c>
      <c r="J9" s="84">
        <f>H9+I9</f>
        <v>92</v>
      </c>
      <c r="K9" s="126"/>
      <c r="L9" s="126"/>
      <c r="M9" s="86"/>
      <c r="N9" s="86"/>
    </row>
    <row r="10" spans="1:14" ht="12.95" customHeight="1">
      <c r="A10" s="6"/>
      <c r="B10" s="7"/>
      <c r="C10" s="8"/>
      <c r="D10" s="8"/>
      <c r="E10" s="177" t="s">
        <v>15</v>
      </c>
      <c r="F10" s="177"/>
      <c r="G10" s="177"/>
      <c r="H10" s="85">
        <f>H5+H6+H7+H8+H9</f>
        <v>88.2</v>
      </c>
      <c r="I10" s="85">
        <f aca="true" t="shared" si="0" ref="I10:J10">I5+I6+I7+I8+I9</f>
        <v>774.4</v>
      </c>
      <c r="J10" s="85">
        <f t="shared" si="0"/>
        <v>862.6</v>
      </c>
      <c r="L10" s="128"/>
      <c r="M10" s="111">
        <v>40</v>
      </c>
      <c r="N10" s="111">
        <v>5172</v>
      </c>
    </row>
    <row r="11" spans="1:12" ht="12.95" customHeight="1">
      <c r="A11" s="6"/>
      <c r="B11" s="9" t="s">
        <v>54</v>
      </c>
      <c r="C11" s="8"/>
      <c r="D11" s="8"/>
      <c r="E11" s="178" t="s">
        <v>16</v>
      </c>
      <c r="F11" s="178"/>
      <c r="G11" s="178"/>
      <c r="H11" s="85">
        <v>0</v>
      </c>
      <c r="I11" s="85">
        <v>0</v>
      </c>
      <c r="J11" s="85">
        <v>0</v>
      </c>
      <c r="K11" s="129"/>
      <c r="L11" s="130"/>
    </row>
    <row r="12" spans="1:11" ht="12.95" customHeight="1">
      <c r="A12" s="6"/>
      <c r="B12" s="10"/>
      <c r="C12" s="8"/>
      <c r="D12" s="8"/>
      <c r="E12" s="179" t="s">
        <v>17</v>
      </c>
      <c r="F12" s="179"/>
      <c r="G12" s="179"/>
      <c r="H12" s="85">
        <v>0</v>
      </c>
      <c r="I12" s="85">
        <v>0</v>
      </c>
      <c r="J12" s="85">
        <v>0</v>
      </c>
      <c r="K12" s="131"/>
    </row>
    <row r="13" spans="1:10" ht="12.95" customHeight="1">
      <c r="A13" s="12"/>
      <c r="B13" s="13"/>
      <c r="C13" s="14"/>
      <c r="D13" s="14"/>
      <c r="E13" s="179" t="s">
        <v>18</v>
      </c>
      <c r="F13" s="179"/>
      <c r="G13" s="179"/>
      <c r="H13" s="15">
        <f>H10-H11-H12</f>
        <v>88.2</v>
      </c>
      <c r="I13" s="15">
        <f>I10-I11-I12</f>
        <v>774.4</v>
      </c>
      <c r="J13" s="15">
        <f>J10-J11-J12</f>
        <v>862.6</v>
      </c>
    </row>
    <row r="14" spans="1:10" ht="12.95" customHeight="1">
      <c r="A14" s="16" t="s">
        <v>19</v>
      </c>
      <c r="B14" s="17"/>
      <c r="C14" s="18"/>
      <c r="D14" s="18"/>
      <c r="E14" s="19"/>
      <c r="F14" s="17"/>
      <c r="G14" s="17"/>
      <c r="H14" s="20"/>
      <c r="I14" s="20"/>
      <c r="J14" s="21"/>
    </row>
    <row r="15" spans="1:14" s="52" customFormat="1" ht="12.95" customHeight="1">
      <c r="A15" s="137" t="s">
        <v>13</v>
      </c>
      <c r="B15" s="87" t="s">
        <v>136</v>
      </c>
      <c r="C15" s="137"/>
      <c r="D15" s="137"/>
      <c r="E15" s="124">
        <v>3639</v>
      </c>
      <c r="F15" s="124">
        <v>5169</v>
      </c>
      <c r="G15" s="41" t="s">
        <v>137</v>
      </c>
      <c r="H15" s="64">
        <v>190.52</v>
      </c>
      <c r="I15" s="60">
        <v>92</v>
      </c>
      <c r="J15" s="77">
        <f>H15+I15</f>
        <v>282.52</v>
      </c>
      <c r="K15" s="126"/>
      <c r="L15" s="126"/>
      <c r="M15" s="86"/>
      <c r="N15" s="86"/>
    </row>
    <row r="16" spans="1:14" s="52" customFormat="1" ht="12.95" customHeight="1">
      <c r="A16" s="158" t="s">
        <v>14</v>
      </c>
      <c r="B16" s="105" t="s">
        <v>59</v>
      </c>
      <c r="C16" s="42"/>
      <c r="D16" s="42"/>
      <c r="E16" s="95" t="s">
        <v>55</v>
      </c>
      <c r="F16" s="106" t="s">
        <v>56</v>
      </c>
      <c r="G16" s="41" t="s">
        <v>57</v>
      </c>
      <c r="H16" s="54">
        <v>5</v>
      </c>
      <c r="I16" s="55">
        <v>-5</v>
      </c>
      <c r="J16" s="77">
        <f>H16+I16</f>
        <v>0</v>
      </c>
      <c r="K16" s="126"/>
      <c r="L16" s="126"/>
      <c r="M16" s="86"/>
      <c r="N16" s="86"/>
    </row>
    <row r="17" spans="1:14" s="52" customFormat="1" ht="12.95" customHeight="1">
      <c r="A17" s="159"/>
      <c r="B17" s="115" t="s">
        <v>60</v>
      </c>
      <c r="C17" s="81" t="s">
        <v>49</v>
      </c>
      <c r="D17" s="81"/>
      <c r="E17" s="82">
        <v>6112</v>
      </c>
      <c r="F17" s="82">
        <v>5161</v>
      </c>
      <c r="G17" s="83" t="s">
        <v>57</v>
      </c>
      <c r="H17" s="97">
        <v>0</v>
      </c>
      <c r="I17" s="93">
        <v>0.5</v>
      </c>
      <c r="J17" s="84">
        <f>H17+I17</f>
        <v>0.5</v>
      </c>
      <c r="K17" s="126"/>
      <c r="L17" s="126"/>
      <c r="M17" s="86"/>
      <c r="N17" s="86"/>
    </row>
    <row r="18" spans="1:14" s="51" customFormat="1" ht="12.95" customHeight="1">
      <c r="A18" s="159"/>
      <c r="B18" s="107" t="s">
        <v>61</v>
      </c>
      <c r="C18" s="42"/>
      <c r="D18" s="42"/>
      <c r="E18" s="113">
        <v>6112</v>
      </c>
      <c r="F18" s="113">
        <v>5175</v>
      </c>
      <c r="G18" s="41" t="s">
        <v>57</v>
      </c>
      <c r="H18" s="54">
        <v>10</v>
      </c>
      <c r="I18" s="55">
        <v>9.5</v>
      </c>
      <c r="J18" s="77">
        <f aca="true" t="shared" si="1" ref="J18:J19">H18+I18</f>
        <v>19.5</v>
      </c>
      <c r="K18" s="127"/>
      <c r="L18" s="132"/>
      <c r="M18" s="70"/>
      <c r="N18" s="70"/>
    </row>
    <row r="19" spans="1:14" s="51" customFormat="1" ht="12.95" customHeight="1">
      <c r="A19" s="160"/>
      <c r="B19" s="107" t="s">
        <v>62</v>
      </c>
      <c r="C19" s="42"/>
      <c r="D19" s="42"/>
      <c r="E19" s="113">
        <v>6112</v>
      </c>
      <c r="F19" s="113">
        <v>5139</v>
      </c>
      <c r="G19" s="41" t="s">
        <v>57</v>
      </c>
      <c r="H19" s="54">
        <v>10</v>
      </c>
      <c r="I19" s="55">
        <v>-5</v>
      </c>
      <c r="J19" s="77">
        <f t="shared" si="1"/>
        <v>5</v>
      </c>
      <c r="K19" s="127"/>
      <c r="L19" s="132"/>
      <c r="M19" s="70"/>
      <c r="N19" s="70"/>
    </row>
    <row r="20" spans="1:14" s="51" customFormat="1" ht="12.95" customHeight="1">
      <c r="A20" s="158" t="s">
        <v>35</v>
      </c>
      <c r="B20" s="105" t="s">
        <v>63</v>
      </c>
      <c r="C20" s="42"/>
      <c r="D20" s="42"/>
      <c r="E20" s="95" t="s">
        <v>55</v>
      </c>
      <c r="F20" s="106" t="s">
        <v>56</v>
      </c>
      <c r="G20" s="41" t="s">
        <v>58</v>
      </c>
      <c r="H20" s="54">
        <v>5</v>
      </c>
      <c r="I20" s="55">
        <v>-5</v>
      </c>
      <c r="J20" s="77">
        <f>H20+I20</f>
        <v>0</v>
      </c>
      <c r="K20" s="127"/>
      <c r="L20" s="132"/>
      <c r="M20" s="70"/>
      <c r="N20" s="70"/>
    </row>
    <row r="21" spans="1:14" s="51" customFormat="1" ht="12.95" customHeight="1">
      <c r="A21" s="159"/>
      <c r="B21" s="115" t="s">
        <v>64</v>
      </c>
      <c r="C21" s="81" t="s">
        <v>49</v>
      </c>
      <c r="D21" s="81"/>
      <c r="E21" s="82">
        <v>6112</v>
      </c>
      <c r="F21" s="82">
        <v>5169</v>
      </c>
      <c r="G21" s="83" t="s">
        <v>58</v>
      </c>
      <c r="H21" s="97">
        <v>0</v>
      </c>
      <c r="I21" s="93">
        <v>5</v>
      </c>
      <c r="J21" s="84">
        <f>H21+I21</f>
        <v>5</v>
      </c>
      <c r="K21" s="127"/>
      <c r="L21" s="132"/>
      <c r="M21" s="70"/>
      <c r="N21" s="70"/>
    </row>
    <row r="22" spans="1:14" s="51" customFormat="1" ht="12.95" customHeight="1">
      <c r="A22" s="159"/>
      <c r="B22" s="107" t="s">
        <v>66</v>
      </c>
      <c r="C22" s="42"/>
      <c r="D22" s="42"/>
      <c r="E22" s="113">
        <v>6112</v>
      </c>
      <c r="F22" s="113">
        <v>5175</v>
      </c>
      <c r="G22" s="41" t="s">
        <v>58</v>
      </c>
      <c r="H22" s="54">
        <v>10</v>
      </c>
      <c r="I22" s="55">
        <v>-3.52</v>
      </c>
      <c r="J22" s="77">
        <f aca="true" t="shared" si="2" ref="J22:J23">H22+I22</f>
        <v>6.48</v>
      </c>
      <c r="K22" s="127"/>
      <c r="L22" s="132"/>
      <c r="M22" s="70"/>
      <c r="N22" s="70"/>
    </row>
    <row r="23" spans="1:14" s="51" customFormat="1" ht="12.95" customHeight="1">
      <c r="A23" s="160"/>
      <c r="B23" s="107" t="s">
        <v>65</v>
      </c>
      <c r="C23" s="42"/>
      <c r="D23" s="42"/>
      <c r="E23" s="113">
        <v>6112</v>
      </c>
      <c r="F23" s="113">
        <v>5139</v>
      </c>
      <c r="G23" s="41" t="s">
        <v>58</v>
      </c>
      <c r="H23" s="54">
        <v>10</v>
      </c>
      <c r="I23" s="55">
        <v>3.52</v>
      </c>
      <c r="J23" s="77">
        <f t="shared" si="2"/>
        <v>13.52</v>
      </c>
      <c r="K23" s="127"/>
      <c r="L23" s="132"/>
      <c r="M23" s="70"/>
      <c r="N23" s="70"/>
    </row>
    <row r="24" spans="1:14" s="51" customFormat="1" ht="12.95" customHeight="1">
      <c r="A24" s="157" t="s">
        <v>36</v>
      </c>
      <c r="B24" s="87" t="s">
        <v>68</v>
      </c>
      <c r="C24" s="90"/>
      <c r="D24" s="90"/>
      <c r="E24" s="114">
        <v>3429</v>
      </c>
      <c r="F24" s="114">
        <v>5169</v>
      </c>
      <c r="G24" s="80" t="s">
        <v>67</v>
      </c>
      <c r="H24" s="88">
        <v>1580.67</v>
      </c>
      <c r="I24" s="78">
        <v>-6</v>
      </c>
      <c r="J24" s="64">
        <f aca="true" t="shared" si="3" ref="J24:J26">H24+I24</f>
        <v>1574.67</v>
      </c>
      <c r="K24" s="127"/>
      <c r="L24" s="132"/>
      <c r="M24" s="70"/>
      <c r="N24" s="70"/>
    </row>
    <row r="25" spans="1:14" s="51" customFormat="1" ht="12.95" customHeight="1">
      <c r="A25" s="157"/>
      <c r="B25" s="87" t="s">
        <v>69</v>
      </c>
      <c r="C25" s="90"/>
      <c r="D25" s="90"/>
      <c r="E25" s="114">
        <v>3429</v>
      </c>
      <c r="F25" s="114">
        <v>5151</v>
      </c>
      <c r="G25" s="80" t="s">
        <v>67</v>
      </c>
      <c r="H25" s="88">
        <v>100</v>
      </c>
      <c r="I25" s="78">
        <v>6</v>
      </c>
      <c r="J25" s="64">
        <f t="shared" si="3"/>
        <v>106</v>
      </c>
      <c r="K25" s="127"/>
      <c r="L25" s="132"/>
      <c r="M25" s="70"/>
      <c r="N25" s="70"/>
    </row>
    <row r="26" spans="1:14" s="51" customFormat="1" ht="12.95" customHeight="1">
      <c r="A26" s="158" t="s">
        <v>37</v>
      </c>
      <c r="B26" s="92" t="s">
        <v>71</v>
      </c>
      <c r="C26" s="81" t="s">
        <v>49</v>
      </c>
      <c r="D26" s="81"/>
      <c r="E26" s="82">
        <v>5512</v>
      </c>
      <c r="F26" s="82">
        <v>5133</v>
      </c>
      <c r="G26" s="83" t="s">
        <v>70</v>
      </c>
      <c r="H26" s="97">
        <v>0</v>
      </c>
      <c r="I26" s="93">
        <v>0.2</v>
      </c>
      <c r="J26" s="84">
        <f t="shared" si="3"/>
        <v>0.2</v>
      </c>
      <c r="K26" s="127"/>
      <c r="L26" s="132"/>
      <c r="M26" s="70"/>
      <c r="N26" s="70"/>
    </row>
    <row r="27" spans="1:14" s="51" customFormat="1" ht="12.95" customHeight="1">
      <c r="A27" s="159"/>
      <c r="B27" s="87" t="s">
        <v>72</v>
      </c>
      <c r="C27" s="90"/>
      <c r="D27" s="96"/>
      <c r="E27" s="96">
        <v>5512</v>
      </c>
      <c r="F27" s="96">
        <v>5139</v>
      </c>
      <c r="G27" s="80" t="s">
        <v>70</v>
      </c>
      <c r="H27" s="88">
        <v>35.93</v>
      </c>
      <c r="I27" s="78">
        <v>31</v>
      </c>
      <c r="J27" s="64">
        <f aca="true" t="shared" si="4" ref="J27:J54">H27+I27</f>
        <v>66.93</v>
      </c>
      <c r="K27" s="127"/>
      <c r="L27" s="132"/>
      <c r="M27" s="70"/>
      <c r="N27" s="70"/>
    </row>
    <row r="28" spans="1:14" s="51" customFormat="1" ht="12.95" customHeight="1">
      <c r="A28" s="160"/>
      <c r="B28" s="87" t="s">
        <v>73</v>
      </c>
      <c r="C28" s="90"/>
      <c r="D28" s="96"/>
      <c r="E28" s="96">
        <v>5512</v>
      </c>
      <c r="F28" s="96">
        <v>5134</v>
      </c>
      <c r="G28" s="80" t="s">
        <v>48</v>
      </c>
      <c r="H28" s="88">
        <v>9</v>
      </c>
      <c r="I28" s="78">
        <v>0.1</v>
      </c>
      <c r="J28" s="64">
        <f t="shared" si="4"/>
        <v>9.1</v>
      </c>
      <c r="K28" s="127"/>
      <c r="L28" s="132"/>
      <c r="M28" s="70"/>
      <c r="N28" s="70"/>
    </row>
    <row r="29" spans="1:14" s="51" customFormat="1" ht="12.95" customHeight="1">
      <c r="A29" s="157" t="s">
        <v>38</v>
      </c>
      <c r="B29" s="79" t="s">
        <v>76</v>
      </c>
      <c r="C29" s="90"/>
      <c r="D29" s="113">
        <v>13010</v>
      </c>
      <c r="E29" s="113">
        <v>4339</v>
      </c>
      <c r="F29" s="113">
        <v>5169</v>
      </c>
      <c r="G29" s="41" t="s">
        <v>74</v>
      </c>
      <c r="H29" s="54">
        <v>18</v>
      </c>
      <c r="I29" s="55">
        <v>-0.3</v>
      </c>
      <c r="J29" s="77">
        <f t="shared" si="4"/>
        <v>17.7</v>
      </c>
      <c r="K29" s="127"/>
      <c r="L29" s="132"/>
      <c r="M29" s="70"/>
      <c r="N29" s="70"/>
    </row>
    <row r="30" spans="1:14" s="51" customFormat="1" ht="12.95" customHeight="1">
      <c r="A30" s="157"/>
      <c r="B30" s="120" t="s">
        <v>77</v>
      </c>
      <c r="C30" s="90"/>
      <c r="D30" s="113">
        <v>13010</v>
      </c>
      <c r="E30" s="113">
        <v>4339</v>
      </c>
      <c r="F30" s="113">
        <v>5499</v>
      </c>
      <c r="G30" s="41" t="s">
        <v>74</v>
      </c>
      <c r="H30" s="54">
        <v>5.5</v>
      </c>
      <c r="I30" s="55">
        <v>0.3</v>
      </c>
      <c r="J30" s="77">
        <f t="shared" si="4"/>
        <v>5.8</v>
      </c>
      <c r="K30" s="127"/>
      <c r="L30" s="132"/>
      <c r="M30" s="70"/>
      <c r="N30" s="70"/>
    </row>
    <row r="31" spans="1:14" s="51" customFormat="1" ht="12.95" customHeight="1">
      <c r="A31" s="157"/>
      <c r="B31" s="79" t="s">
        <v>78</v>
      </c>
      <c r="C31" s="90"/>
      <c r="D31" s="113">
        <v>13024</v>
      </c>
      <c r="E31" s="113">
        <v>4329</v>
      </c>
      <c r="F31" s="113">
        <v>5156</v>
      </c>
      <c r="G31" s="41" t="s">
        <v>75</v>
      </c>
      <c r="H31" s="54">
        <v>25</v>
      </c>
      <c r="I31" s="55">
        <v>-6</v>
      </c>
      <c r="J31" s="77">
        <f t="shared" si="4"/>
        <v>19</v>
      </c>
      <c r="K31" s="127"/>
      <c r="L31" s="132"/>
      <c r="M31" s="70"/>
      <c r="N31" s="70"/>
    </row>
    <row r="32" spans="1:14" s="51" customFormat="1" ht="12.95" customHeight="1">
      <c r="A32" s="157"/>
      <c r="B32" s="120" t="s">
        <v>79</v>
      </c>
      <c r="C32" s="90"/>
      <c r="D32" s="113">
        <v>13024</v>
      </c>
      <c r="E32" s="113">
        <v>4329</v>
      </c>
      <c r="F32" s="113">
        <v>5424</v>
      </c>
      <c r="G32" s="41" t="s">
        <v>75</v>
      </c>
      <c r="H32" s="54">
        <v>40</v>
      </c>
      <c r="I32" s="55">
        <v>6</v>
      </c>
      <c r="J32" s="77">
        <f t="shared" si="4"/>
        <v>46</v>
      </c>
      <c r="K32" s="127"/>
      <c r="L32" s="132"/>
      <c r="M32" s="70"/>
      <c r="N32" s="70"/>
    </row>
    <row r="33" spans="1:14" s="51" customFormat="1" ht="12.95" customHeight="1">
      <c r="A33" s="157" t="s">
        <v>39</v>
      </c>
      <c r="B33" s="119" t="s">
        <v>169</v>
      </c>
      <c r="C33" s="90"/>
      <c r="D33" s="113"/>
      <c r="E33" s="113">
        <v>4379</v>
      </c>
      <c r="F33" s="113">
        <v>5169</v>
      </c>
      <c r="G33" s="41" t="s">
        <v>113</v>
      </c>
      <c r="H33" s="54">
        <v>68</v>
      </c>
      <c r="I33" s="55">
        <v>-8</v>
      </c>
      <c r="J33" s="54">
        <f t="shared" si="4"/>
        <v>60</v>
      </c>
      <c r="K33" s="127"/>
      <c r="L33" s="132"/>
      <c r="M33" s="70"/>
      <c r="N33" s="70"/>
    </row>
    <row r="34" spans="1:14" s="51" customFormat="1" ht="12.95" customHeight="1">
      <c r="A34" s="157"/>
      <c r="B34" s="119" t="s">
        <v>170</v>
      </c>
      <c r="C34" s="90"/>
      <c r="D34" s="113"/>
      <c r="E34" s="113">
        <v>4379</v>
      </c>
      <c r="F34" s="113">
        <v>5021</v>
      </c>
      <c r="G34" s="41" t="s">
        <v>113</v>
      </c>
      <c r="H34" s="54">
        <v>90</v>
      </c>
      <c r="I34" s="55">
        <v>8</v>
      </c>
      <c r="J34" s="54">
        <f t="shared" si="4"/>
        <v>98</v>
      </c>
      <c r="K34" s="127"/>
      <c r="L34" s="132"/>
      <c r="M34" s="70"/>
      <c r="N34" s="70"/>
    </row>
    <row r="35" spans="1:14" s="51" customFormat="1" ht="12.95" customHeight="1">
      <c r="A35" s="157" t="s">
        <v>40</v>
      </c>
      <c r="B35" s="79" t="s">
        <v>171</v>
      </c>
      <c r="C35" s="90"/>
      <c r="D35" s="113"/>
      <c r="E35" s="113">
        <v>4379</v>
      </c>
      <c r="F35" s="113">
        <v>5152</v>
      </c>
      <c r="G35" s="41" t="s">
        <v>114</v>
      </c>
      <c r="H35" s="54">
        <v>53</v>
      </c>
      <c r="I35" s="55">
        <v>-3</v>
      </c>
      <c r="J35" s="77">
        <f t="shared" si="4"/>
        <v>50</v>
      </c>
      <c r="K35" s="127"/>
      <c r="L35" s="132"/>
      <c r="M35" s="70"/>
      <c r="N35" s="70"/>
    </row>
    <row r="36" spans="1:14" s="51" customFormat="1" ht="12.95" customHeight="1">
      <c r="A36" s="157"/>
      <c r="B36" s="120" t="s">
        <v>172</v>
      </c>
      <c r="C36" s="90"/>
      <c r="D36" s="113"/>
      <c r="E36" s="113">
        <v>4379</v>
      </c>
      <c r="F36" s="113">
        <v>5031</v>
      </c>
      <c r="G36" s="41" t="s">
        <v>114</v>
      </c>
      <c r="H36" s="54">
        <v>18</v>
      </c>
      <c r="I36" s="55">
        <v>2</v>
      </c>
      <c r="J36" s="77">
        <f t="shared" si="4"/>
        <v>20</v>
      </c>
      <c r="K36" s="127"/>
      <c r="L36" s="132"/>
      <c r="M36" s="70"/>
      <c r="N36" s="70"/>
    </row>
    <row r="37" spans="1:14" s="51" customFormat="1" ht="12.95" customHeight="1">
      <c r="A37" s="157"/>
      <c r="B37" s="120" t="s">
        <v>173</v>
      </c>
      <c r="C37" s="90"/>
      <c r="D37" s="113"/>
      <c r="E37" s="113">
        <v>4379</v>
      </c>
      <c r="F37" s="113">
        <v>5032</v>
      </c>
      <c r="G37" s="41" t="s">
        <v>114</v>
      </c>
      <c r="H37" s="54">
        <v>6</v>
      </c>
      <c r="I37" s="55">
        <v>1</v>
      </c>
      <c r="J37" s="77">
        <f t="shared" si="4"/>
        <v>7</v>
      </c>
      <c r="K37" s="127"/>
      <c r="L37" s="132"/>
      <c r="M37" s="70"/>
      <c r="N37" s="70"/>
    </row>
    <row r="38" spans="1:14" s="51" customFormat="1" ht="12.95" customHeight="1">
      <c r="A38" s="157" t="s">
        <v>116</v>
      </c>
      <c r="B38" s="79" t="s">
        <v>174</v>
      </c>
      <c r="C38" s="90"/>
      <c r="D38" s="113"/>
      <c r="E38" s="113">
        <v>4379</v>
      </c>
      <c r="F38" s="113">
        <v>5169</v>
      </c>
      <c r="G38" s="41" t="s">
        <v>115</v>
      </c>
      <c r="H38" s="54">
        <v>64</v>
      </c>
      <c r="I38" s="55">
        <v>-11.1</v>
      </c>
      <c r="J38" s="77">
        <f t="shared" si="4"/>
        <v>52.9</v>
      </c>
      <c r="K38" s="127"/>
      <c r="L38" s="132"/>
      <c r="M38" s="70"/>
      <c r="N38" s="70"/>
    </row>
    <row r="39" spans="1:14" s="51" customFormat="1" ht="12.95" customHeight="1">
      <c r="A39" s="157"/>
      <c r="B39" s="120" t="s">
        <v>175</v>
      </c>
      <c r="C39" s="90"/>
      <c r="D39" s="113"/>
      <c r="E39" s="113">
        <v>4379</v>
      </c>
      <c r="F39" s="113">
        <v>5021</v>
      </c>
      <c r="G39" s="41" t="s">
        <v>115</v>
      </c>
      <c r="H39" s="54">
        <v>72</v>
      </c>
      <c r="I39" s="55">
        <v>8</v>
      </c>
      <c r="J39" s="77">
        <f t="shared" si="4"/>
        <v>80</v>
      </c>
      <c r="K39" s="127"/>
      <c r="L39" s="132"/>
      <c r="M39" s="70"/>
      <c r="N39" s="70"/>
    </row>
    <row r="40" spans="1:14" s="51" customFormat="1" ht="12.95" customHeight="1">
      <c r="A40" s="157"/>
      <c r="B40" s="120" t="s">
        <v>176</v>
      </c>
      <c r="C40" s="90"/>
      <c r="D40" s="113"/>
      <c r="E40" s="113">
        <v>4379</v>
      </c>
      <c r="F40" s="113">
        <v>5031</v>
      </c>
      <c r="G40" s="41" t="s">
        <v>115</v>
      </c>
      <c r="H40" s="54">
        <v>18</v>
      </c>
      <c r="I40" s="55">
        <v>2</v>
      </c>
      <c r="J40" s="77">
        <f t="shared" si="4"/>
        <v>20</v>
      </c>
      <c r="K40" s="127"/>
      <c r="L40" s="132"/>
      <c r="M40" s="70"/>
      <c r="N40" s="70"/>
    </row>
    <row r="41" spans="1:14" s="51" customFormat="1" ht="12.95" customHeight="1">
      <c r="A41" s="157"/>
      <c r="B41" s="120" t="s">
        <v>177</v>
      </c>
      <c r="C41" s="90"/>
      <c r="D41" s="113"/>
      <c r="E41" s="113">
        <v>4379</v>
      </c>
      <c r="F41" s="113">
        <v>5032</v>
      </c>
      <c r="G41" s="41" t="s">
        <v>115</v>
      </c>
      <c r="H41" s="54">
        <v>6</v>
      </c>
      <c r="I41" s="55">
        <v>1</v>
      </c>
      <c r="J41" s="77">
        <f t="shared" si="4"/>
        <v>7</v>
      </c>
      <c r="K41" s="127"/>
      <c r="L41" s="132"/>
      <c r="M41" s="70"/>
      <c r="N41" s="70"/>
    </row>
    <row r="42" spans="1:14" s="51" customFormat="1" ht="12.95" customHeight="1">
      <c r="A42" s="157"/>
      <c r="B42" s="120" t="s">
        <v>178</v>
      </c>
      <c r="C42" s="90"/>
      <c r="D42" s="113"/>
      <c r="E42" s="113">
        <v>4379</v>
      </c>
      <c r="F42" s="113">
        <v>5139</v>
      </c>
      <c r="G42" s="41" t="s">
        <v>115</v>
      </c>
      <c r="H42" s="54">
        <v>2</v>
      </c>
      <c r="I42" s="55">
        <v>0.1</v>
      </c>
      <c r="J42" s="77">
        <f t="shared" si="4"/>
        <v>2.1</v>
      </c>
      <c r="K42" s="127"/>
      <c r="L42" s="132"/>
      <c r="M42" s="70"/>
      <c r="N42" s="70"/>
    </row>
    <row r="43" spans="1:14" s="51" customFormat="1" ht="12.95" customHeight="1">
      <c r="A43" s="158" t="s">
        <v>117</v>
      </c>
      <c r="B43" s="138" t="s">
        <v>179</v>
      </c>
      <c r="C43" s="81" t="s">
        <v>49</v>
      </c>
      <c r="D43" s="82"/>
      <c r="E43" s="82">
        <v>6171</v>
      </c>
      <c r="F43" s="82">
        <v>5166</v>
      </c>
      <c r="G43" s="83" t="s">
        <v>134</v>
      </c>
      <c r="H43" s="97">
        <v>0</v>
      </c>
      <c r="I43" s="93">
        <v>72.6</v>
      </c>
      <c r="J43" s="84">
        <f t="shared" si="4"/>
        <v>72.6</v>
      </c>
      <c r="K43" s="127"/>
      <c r="L43" s="132"/>
      <c r="M43" s="70"/>
      <c r="N43" s="70"/>
    </row>
    <row r="44" spans="1:14" s="51" customFormat="1" ht="12.95" customHeight="1">
      <c r="A44" s="159"/>
      <c r="B44" s="87" t="s">
        <v>88</v>
      </c>
      <c r="C44" s="90"/>
      <c r="D44" s="118"/>
      <c r="E44" s="118">
        <v>5311</v>
      </c>
      <c r="F44" s="118">
        <v>5499</v>
      </c>
      <c r="G44" s="80" t="s">
        <v>87</v>
      </c>
      <c r="H44" s="88">
        <v>202</v>
      </c>
      <c r="I44" s="78">
        <v>2</v>
      </c>
      <c r="J44" s="64">
        <f t="shared" si="4"/>
        <v>204</v>
      </c>
      <c r="K44" s="127"/>
      <c r="L44" s="132"/>
      <c r="M44" s="70"/>
      <c r="N44" s="70"/>
    </row>
    <row r="45" spans="1:14" s="51" customFormat="1" ht="12.95" customHeight="1">
      <c r="A45" s="159"/>
      <c r="B45" s="87" t="s">
        <v>89</v>
      </c>
      <c r="C45" s="90"/>
      <c r="D45" s="118"/>
      <c r="E45" s="118">
        <v>6171</v>
      </c>
      <c r="F45" s="118">
        <v>5175</v>
      </c>
      <c r="G45" s="80" t="s">
        <v>87</v>
      </c>
      <c r="H45" s="88">
        <v>72</v>
      </c>
      <c r="I45" s="78">
        <v>2</v>
      </c>
      <c r="J45" s="64">
        <f t="shared" si="4"/>
        <v>74</v>
      </c>
      <c r="K45" s="127"/>
      <c r="L45" s="132"/>
      <c r="M45" s="70"/>
      <c r="N45" s="70"/>
    </row>
    <row r="46" spans="1:14" s="51" customFormat="1" ht="12.95" customHeight="1">
      <c r="A46" s="159"/>
      <c r="B46" s="87" t="s">
        <v>90</v>
      </c>
      <c r="C46" s="90"/>
      <c r="D46" s="118"/>
      <c r="E46" s="118">
        <v>6171</v>
      </c>
      <c r="F46" s="118">
        <v>5192</v>
      </c>
      <c r="G46" s="80" t="s">
        <v>87</v>
      </c>
      <c r="H46" s="88">
        <v>1413.2</v>
      </c>
      <c r="I46" s="78">
        <v>13</v>
      </c>
      <c r="J46" s="64">
        <f t="shared" si="4"/>
        <v>1426.2</v>
      </c>
      <c r="K46" s="127"/>
      <c r="L46" s="132"/>
      <c r="M46" s="70"/>
      <c r="N46" s="70"/>
    </row>
    <row r="47" spans="1:14" s="51" customFormat="1" ht="12.95" customHeight="1">
      <c r="A47" s="159"/>
      <c r="B47" s="87" t="s">
        <v>91</v>
      </c>
      <c r="C47" s="90"/>
      <c r="D47" s="118"/>
      <c r="E47" s="118">
        <v>6171</v>
      </c>
      <c r="F47" s="118">
        <v>5499</v>
      </c>
      <c r="G47" s="80" t="s">
        <v>87</v>
      </c>
      <c r="H47" s="88">
        <v>1448</v>
      </c>
      <c r="I47" s="78">
        <v>55</v>
      </c>
      <c r="J47" s="64">
        <f t="shared" si="4"/>
        <v>1503</v>
      </c>
      <c r="K47" s="127"/>
      <c r="L47" s="132"/>
      <c r="M47" s="70"/>
      <c r="N47" s="70"/>
    </row>
    <row r="48" spans="1:14" s="51" customFormat="1" ht="12.95" customHeight="1">
      <c r="A48" s="159"/>
      <c r="B48" s="87" t="s">
        <v>96</v>
      </c>
      <c r="C48" s="90"/>
      <c r="D48" s="118"/>
      <c r="E48" s="118">
        <v>6310</v>
      </c>
      <c r="F48" s="118">
        <v>5141</v>
      </c>
      <c r="G48" s="80" t="s">
        <v>97</v>
      </c>
      <c r="H48" s="88">
        <v>33</v>
      </c>
      <c r="I48" s="78">
        <v>20</v>
      </c>
      <c r="J48" s="64">
        <f t="shared" si="4"/>
        <v>53</v>
      </c>
      <c r="K48" s="127"/>
      <c r="L48" s="132"/>
      <c r="M48" s="70"/>
      <c r="N48" s="70"/>
    </row>
    <row r="49" spans="1:14" s="51" customFormat="1" ht="12.95" customHeight="1">
      <c r="A49" s="159"/>
      <c r="B49" s="87" t="s">
        <v>98</v>
      </c>
      <c r="C49" s="90"/>
      <c r="D49" s="118"/>
      <c r="E49" s="118">
        <v>6310</v>
      </c>
      <c r="F49" s="118">
        <v>5141</v>
      </c>
      <c r="G49" s="80" t="s">
        <v>99</v>
      </c>
      <c r="H49" s="88">
        <v>25</v>
      </c>
      <c r="I49" s="78">
        <v>17</v>
      </c>
      <c r="J49" s="64">
        <f t="shared" si="4"/>
        <v>42</v>
      </c>
      <c r="K49" s="127"/>
      <c r="L49" s="132"/>
      <c r="M49" s="70"/>
      <c r="N49" s="70"/>
    </row>
    <row r="50" spans="1:14" s="51" customFormat="1" ht="12.95" customHeight="1">
      <c r="A50" s="159"/>
      <c r="B50" s="87" t="s">
        <v>95</v>
      </c>
      <c r="C50" s="90"/>
      <c r="D50" s="118"/>
      <c r="E50" s="118">
        <v>6310</v>
      </c>
      <c r="F50" s="118">
        <v>5141</v>
      </c>
      <c r="G50" s="80" t="s">
        <v>94</v>
      </c>
      <c r="H50" s="88">
        <v>2</v>
      </c>
      <c r="I50" s="78">
        <v>5</v>
      </c>
      <c r="J50" s="64">
        <f t="shared" si="4"/>
        <v>7</v>
      </c>
      <c r="K50" s="127"/>
      <c r="L50" s="132"/>
      <c r="M50" s="70"/>
      <c r="N50" s="70"/>
    </row>
    <row r="51" spans="1:14" s="51" customFormat="1" ht="12.95" customHeight="1">
      <c r="A51" s="159"/>
      <c r="B51" s="87" t="s">
        <v>92</v>
      </c>
      <c r="C51" s="90"/>
      <c r="D51" s="118"/>
      <c r="E51" s="118">
        <v>6310</v>
      </c>
      <c r="F51" s="118">
        <v>5141</v>
      </c>
      <c r="G51" s="80" t="s">
        <v>93</v>
      </c>
      <c r="H51" s="88">
        <v>390</v>
      </c>
      <c r="I51" s="78">
        <v>62</v>
      </c>
      <c r="J51" s="64">
        <f t="shared" si="4"/>
        <v>452</v>
      </c>
      <c r="K51" s="127"/>
      <c r="L51" s="132"/>
      <c r="M51" s="70"/>
      <c r="N51" s="70"/>
    </row>
    <row r="52" spans="1:14" s="51" customFormat="1" ht="12.95" customHeight="1">
      <c r="A52" s="159"/>
      <c r="B52" s="87" t="s">
        <v>167</v>
      </c>
      <c r="C52" s="90"/>
      <c r="D52" s="135"/>
      <c r="E52" s="135">
        <v>6171</v>
      </c>
      <c r="F52" s="135">
        <v>5362</v>
      </c>
      <c r="G52" s="80" t="s">
        <v>168</v>
      </c>
      <c r="H52" s="88">
        <v>1950.52</v>
      </c>
      <c r="I52" s="78">
        <v>266</v>
      </c>
      <c r="J52" s="64">
        <f t="shared" si="4"/>
        <v>2216.52</v>
      </c>
      <c r="K52" s="127"/>
      <c r="L52" s="132"/>
      <c r="M52" s="70"/>
      <c r="N52" s="70"/>
    </row>
    <row r="53" spans="1:14" s="51" customFormat="1" ht="12.95" customHeight="1">
      <c r="A53" s="160"/>
      <c r="B53" s="87" t="s">
        <v>80</v>
      </c>
      <c r="C53" s="90"/>
      <c r="D53" s="118"/>
      <c r="E53" s="118">
        <v>6310</v>
      </c>
      <c r="F53" s="118">
        <v>5163</v>
      </c>
      <c r="G53" s="80"/>
      <c r="H53" s="88">
        <v>210</v>
      </c>
      <c r="I53" s="78">
        <v>36.5</v>
      </c>
      <c r="J53" s="64">
        <f t="shared" si="4"/>
        <v>246.5</v>
      </c>
      <c r="K53" s="127"/>
      <c r="L53" s="132"/>
      <c r="M53" s="70"/>
      <c r="N53" s="70"/>
    </row>
    <row r="54" spans="1:14" s="51" customFormat="1" ht="12.95" customHeight="1">
      <c r="A54" s="158" t="s">
        <v>118</v>
      </c>
      <c r="B54" s="87" t="s">
        <v>132</v>
      </c>
      <c r="C54" s="90"/>
      <c r="D54" s="123"/>
      <c r="E54" s="123">
        <v>5311</v>
      </c>
      <c r="F54" s="123">
        <v>5011</v>
      </c>
      <c r="G54" s="80" t="s">
        <v>81</v>
      </c>
      <c r="H54" s="88">
        <v>13460</v>
      </c>
      <c r="I54" s="78">
        <v>72.94</v>
      </c>
      <c r="J54" s="64">
        <f t="shared" si="4"/>
        <v>13532.94</v>
      </c>
      <c r="K54" s="127"/>
      <c r="L54" s="132"/>
      <c r="M54" s="70"/>
      <c r="N54" s="70"/>
    </row>
    <row r="55" spans="1:14" s="51" customFormat="1" ht="12.95" customHeight="1">
      <c r="A55" s="159"/>
      <c r="B55" s="79" t="s">
        <v>82</v>
      </c>
      <c r="C55" s="90"/>
      <c r="D55" s="116"/>
      <c r="E55" s="113">
        <v>5311</v>
      </c>
      <c r="F55" s="113">
        <v>5171</v>
      </c>
      <c r="G55" s="41" t="s">
        <v>81</v>
      </c>
      <c r="H55" s="54">
        <v>299</v>
      </c>
      <c r="I55" s="55">
        <v>2.75</v>
      </c>
      <c r="J55" s="77">
        <f aca="true" t="shared" si="5" ref="J55:J59">H55+I55</f>
        <v>301.75</v>
      </c>
      <c r="K55" s="127"/>
      <c r="L55" s="132"/>
      <c r="M55" s="70"/>
      <c r="N55" s="70"/>
    </row>
    <row r="56" spans="1:14" s="51" customFormat="1" ht="12.95" customHeight="1">
      <c r="A56" s="159"/>
      <c r="B56" s="79" t="s">
        <v>83</v>
      </c>
      <c r="C56" s="90"/>
      <c r="D56" s="116"/>
      <c r="E56" s="113">
        <v>5311</v>
      </c>
      <c r="F56" s="113">
        <v>5162</v>
      </c>
      <c r="G56" s="41" t="s">
        <v>81</v>
      </c>
      <c r="H56" s="54">
        <v>143</v>
      </c>
      <c r="I56" s="55">
        <v>6.27</v>
      </c>
      <c r="J56" s="77">
        <f t="shared" si="5"/>
        <v>149.27</v>
      </c>
      <c r="K56" s="127"/>
      <c r="L56" s="132"/>
      <c r="M56" s="70"/>
      <c r="N56" s="70"/>
    </row>
    <row r="57" spans="1:14" s="51" customFormat="1" ht="12.95" customHeight="1">
      <c r="A57" s="159"/>
      <c r="B57" s="79" t="s">
        <v>84</v>
      </c>
      <c r="C57" s="90"/>
      <c r="D57" s="116"/>
      <c r="E57" s="113">
        <v>5311</v>
      </c>
      <c r="F57" s="113">
        <v>5156</v>
      </c>
      <c r="G57" s="41" t="s">
        <v>81</v>
      </c>
      <c r="H57" s="54">
        <v>200</v>
      </c>
      <c r="I57" s="55">
        <v>2.44</v>
      </c>
      <c r="J57" s="77">
        <f t="shared" si="5"/>
        <v>202.44</v>
      </c>
      <c r="K57" s="127"/>
      <c r="L57" s="132"/>
      <c r="M57" s="70"/>
      <c r="N57" s="70"/>
    </row>
    <row r="58" spans="1:14" s="51" customFormat="1" ht="12.95" customHeight="1">
      <c r="A58" s="159"/>
      <c r="B58" s="79" t="s">
        <v>85</v>
      </c>
      <c r="C58" s="90"/>
      <c r="D58" s="116"/>
      <c r="E58" s="113">
        <v>5311</v>
      </c>
      <c r="F58" s="113">
        <v>5139</v>
      </c>
      <c r="G58" s="41" t="s">
        <v>81</v>
      </c>
      <c r="H58" s="54">
        <v>63</v>
      </c>
      <c r="I58" s="55">
        <v>8.43</v>
      </c>
      <c r="J58" s="77">
        <f t="shared" si="5"/>
        <v>71.43</v>
      </c>
      <c r="K58" s="127"/>
      <c r="L58" s="132"/>
      <c r="M58" s="70"/>
      <c r="N58" s="70"/>
    </row>
    <row r="59" spans="1:14" s="51" customFormat="1" ht="12.95" customHeight="1">
      <c r="A59" s="160"/>
      <c r="B59" s="79" t="s">
        <v>86</v>
      </c>
      <c r="C59" s="90"/>
      <c r="D59" s="116"/>
      <c r="E59" s="113">
        <v>5311</v>
      </c>
      <c r="F59" s="113">
        <v>5151</v>
      </c>
      <c r="G59" s="41" t="s">
        <v>81</v>
      </c>
      <c r="H59" s="54">
        <v>25</v>
      </c>
      <c r="I59" s="55">
        <v>7.17</v>
      </c>
      <c r="J59" s="77">
        <f t="shared" si="5"/>
        <v>32.17</v>
      </c>
      <c r="K59" s="127"/>
      <c r="L59" s="132"/>
      <c r="M59" s="70"/>
      <c r="N59" s="70"/>
    </row>
    <row r="60" spans="1:14" s="51" customFormat="1" ht="12.95" customHeight="1">
      <c r="A60" s="158" t="s">
        <v>119</v>
      </c>
      <c r="B60" s="75" t="s">
        <v>100</v>
      </c>
      <c r="C60" s="90"/>
      <c r="D60" s="123"/>
      <c r="E60" s="113">
        <v>6171</v>
      </c>
      <c r="F60" s="113">
        <v>5139</v>
      </c>
      <c r="G60" s="41"/>
      <c r="H60" s="77">
        <v>1832</v>
      </c>
      <c r="I60" s="55">
        <v>-2.2</v>
      </c>
      <c r="J60" s="77">
        <f>H60+I60</f>
        <v>1829.8</v>
      </c>
      <c r="K60" s="127"/>
      <c r="L60" s="132"/>
      <c r="M60" s="70"/>
      <c r="N60" s="70"/>
    </row>
    <row r="61" spans="1:14" s="51" customFormat="1" ht="12.95" customHeight="1">
      <c r="A61" s="159"/>
      <c r="B61" s="117" t="s">
        <v>101</v>
      </c>
      <c r="C61" s="90"/>
      <c r="D61" s="123"/>
      <c r="E61" s="99">
        <v>6171</v>
      </c>
      <c r="F61" s="99">
        <v>5136</v>
      </c>
      <c r="G61" s="100"/>
      <c r="H61" s="101">
        <v>90</v>
      </c>
      <c r="I61" s="102">
        <v>2.2</v>
      </c>
      <c r="J61" s="103">
        <f>H61+I61</f>
        <v>92.2</v>
      </c>
      <c r="K61" s="127"/>
      <c r="L61" s="132"/>
      <c r="M61" s="70"/>
      <c r="N61" s="70"/>
    </row>
    <row r="62" spans="1:14" s="51" customFormat="1" ht="12.95" customHeight="1">
      <c r="A62" s="159"/>
      <c r="B62" s="117" t="s">
        <v>102</v>
      </c>
      <c r="C62" s="90"/>
      <c r="D62" s="123"/>
      <c r="E62" s="99">
        <v>6171</v>
      </c>
      <c r="F62" s="99">
        <v>5169</v>
      </c>
      <c r="G62" s="100"/>
      <c r="H62" s="104">
        <v>3451.98</v>
      </c>
      <c r="I62" s="102">
        <v>-176</v>
      </c>
      <c r="J62" s="103">
        <f aca="true" t="shared" si="6" ref="J62:J66">SUM(H62:I62)</f>
        <v>3275.98</v>
      </c>
      <c r="K62" s="127"/>
      <c r="L62" s="132"/>
      <c r="M62" s="70"/>
      <c r="N62" s="70"/>
    </row>
    <row r="63" spans="1:14" s="51" customFormat="1" ht="12.95" customHeight="1">
      <c r="A63" s="159"/>
      <c r="B63" s="117" t="s">
        <v>103</v>
      </c>
      <c r="C63" s="90"/>
      <c r="D63" s="80"/>
      <c r="E63" s="99">
        <v>6171</v>
      </c>
      <c r="F63" s="99">
        <v>5168</v>
      </c>
      <c r="G63" s="100"/>
      <c r="H63" s="104">
        <v>4034</v>
      </c>
      <c r="I63" s="102">
        <v>176</v>
      </c>
      <c r="J63" s="103">
        <f t="shared" si="6"/>
        <v>4210</v>
      </c>
      <c r="K63" s="127"/>
      <c r="L63" s="132"/>
      <c r="M63" s="70"/>
      <c r="N63" s="70"/>
    </row>
    <row r="64" spans="1:14" s="51" customFormat="1" ht="12.95" customHeight="1">
      <c r="A64" s="159"/>
      <c r="B64" s="117" t="s">
        <v>104</v>
      </c>
      <c r="C64" s="90"/>
      <c r="D64" s="80"/>
      <c r="E64" s="99">
        <v>6171</v>
      </c>
      <c r="F64" s="99">
        <v>5175</v>
      </c>
      <c r="G64" s="100" t="s">
        <v>107</v>
      </c>
      <c r="H64" s="101">
        <v>3</v>
      </c>
      <c r="I64" s="102">
        <v>-3</v>
      </c>
      <c r="J64" s="103">
        <f t="shared" si="6"/>
        <v>0</v>
      </c>
      <c r="K64" s="127"/>
      <c r="L64" s="132"/>
      <c r="M64" s="70"/>
      <c r="N64" s="70"/>
    </row>
    <row r="65" spans="1:14" s="51" customFormat="1" ht="12.95" customHeight="1">
      <c r="A65" s="159"/>
      <c r="B65" s="117" t="s">
        <v>105</v>
      </c>
      <c r="C65" s="90"/>
      <c r="D65" s="80"/>
      <c r="E65" s="99">
        <v>6171</v>
      </c>
      <c r="F65" s="99">
        <v>5139</v>
      </c>
      <c r="G65" s="100" t="s">
        <v>107</v>
      </c>
      <c r="H65" s="101">
        <v>17</v>
      </c>
      <c r="I65" s="102">
        <v>3</v>
      </c>
      <c r="J65" s="103">
        <f t="shared" si="6"/>
        <v>20</v>
      </c>
      <c r="K65" s="127"/>
      <c r="L65" s="132"/>
      <c r="M65" s="70"/>
      <c r="N65" s="70"/>
    </row>
    <row r="66" spans="1:14" s="51" customFormat="1" ht="12.95" customHeight="1">
      <c r="A66" s="159"/>
      <c r="B66" s="117" t="s">
        <v>100</v>
      </c>
      <c r="C66" s="90"/>
      <c r="D66" s="80"/>
      <c r="E66" s="99">
        <v>6171</v>
      </c>
      <c r="F66" s="99">
        <v>5139</v>
      </c>
      <c r="G66" s="100"/>
      <c r="H66" s="101">
        <v>1829.8</v>
      </c>
      <c r="I66" s="102">
        <v>-7.1</v>
      </c>
      <c r="J66" s="103">
        <f t="shared" si="6"/>
        <v>1822.7</v>
      </c>
      <c r="K66" s="127"/>
      <c r="L66" s="132"/>
      <c r="M66" s="70"/>
      <c r="N66" s="70"/>
    </row>
    <row r="67" spans="1:14" s="51" customFormat="1" ht="12.95" customHeight="1">
      <c r="A67" s="160"/>
      <c r="B67" s="117" t="s">
        <v>106</v>
      </c>
      <c r="C67" s="125"/>
      <c r="D67" s="125"/>
      <c r="E67" s="99">
        <v>6171</v>
      </c>
      <c r="F67" s="99">
        <v>5131</v>
      </c>
      <c r="G67" s="100" t="s">
        <v>107</v>
      </c>
      <c r="H67" s="101">
        <v>80</v>
      </c>
      <c r="I67" s="102">
        <v>7.1</v>
      </c>
      <c r="J67" s="103">
        <f>SUM(H67:I67)</f>
        <v>87.1</v>
      </c>
      <c r="K67" s="127"/>
      <c r="L67" s="132"/>
      <c r="M67" s="70"/>
      <c r="N67" s="70"/>
    </row>
    <row r="68" spans="1:14" s="51" customFormat="1" ht="12.95" customHeight="1">
      <c r="A68" s="158" t="s">
        <v>127</v>
      </c>
      <c r="B68" s="87" t="s">
        <v>180</v>
      </c>
      <c r="C68" s="90"/>
      <c r="D68" s="80"/>
      <c r="E68" s="123">
        <v>3314</v>
      </c>
      <c r="F68" s="123">
        <v>5154</v>
      </c>
      <c r="G68" s="80" t="s">
        <v>108</v>
      </c>
      <c r="H68" s="88">
        <v>38</v>
      </c>
      <c r="I68" s="78">
        <v>-2</v>
      </c>
      <c r="J68" s="64">
        <f aca="true" t="shared" si="7" ref="J68:J88">H68+I68</f>
        <v>36</v>
      </c>
      <c r="K68" s="127"/>
      <c r="L68" s="132"/>
      <c r="M68" s="70"/>
      <c r="N68" s="70"/>
    </row>
    <row r="69" spans="1:14" s="51" customFormat="1" ht="12.95" customHeight="1">
      <c r="A69" s="159"/>
      <c r="B69" s="87" t="s">
        <v>181</v>
      </c>
      <c r="C69" s="42"/>
      <c r="D69" s="41"/>
      <c r="E69" s="123">
        <v>3314</v>
      </c>
      <c r="F69" s="123">
        <v>5151</v>
      </c>
      <c r="G69" s="80" t="s">
        <v>108</v>
      </c>
      <c r="H69" s="88">
        <v>16</v>
      </c>
      <c r="I69" s="78">
        <v>2</v>
      </c>
      <c r="J69" s="64">
        <f t="shared" si="7"/>
        <v>18</v>
      </c>
      <c r="K69" s="127"/>
      <c r="L69" s="132"/>
      <c r="M69" s="70"/>
      <c r="N69" s="70"/>
    </row>
    <row r="70" spans="1:14" s="51" customFormat="1" ht="12.95" customHeight="1">
      <c r="A70" s="159"/>
      <c r="B70" s="87" t="s">
        <v>183</v>
      </c>
      <c r="C70" s="90"/>
      <c r="D70" s="80"/>
      <c r="E70" s="123">
        <v>3113</v>
      </c>
      <c r="F70" s="123">
        <v>5901</v>
      </c>
      <c r="G70" s="80" t="s">
        <v>109</v>
      </c>
      <c r="H70" s="88">
        <v>30</v>
      </c>
      <c r="I70" s="78">
        <v>-2</v>
      </c>
      <c r="J70" s="64">
        <f t="shared" si="7"/>
        <v>28</v>
      </c>
      <c r="K70" s="127"/>
      <c r="L70" s="132"/>
      <c r="M70" s="70"/>
      <c r="N70" s="70"/>
    </row>
    <row r="71" spans="1:14" s="51" customFormat="1" ht="12.95" customHeight="1">
      <c r="A71" s="159"/>
      <c r="B71" s="92" t="s">
        <v>182</v>
      </c>
      <c r="C71" s="81" t="s">
        <v>49</v>
      </c>
      <c r="D71" s="83"/>
      <c r="E71" s="82">
        <v>3113</v>
      </c>
      <c r="F71" s="82">
        <v>5194</v>
      </c>
      <c r="G71" s="83" t="s">
        <v>109</v>
      </c>
      <c r="H71" s="97">
        <v>0</v>
      </c>
      <c r="I71" s="93">
        <v>2</v>
      </c>
      <c r="J71" s="84">
        <f t="shared" si="7"/>
        <v>2</v>
      </c>
      <c r="K71" s="127"/>
      <c r="L71" s="132"/>
      <c r="M71" s="70"/>
      <c r="N71" s="70"/>
    </row>
    <row r="72" spans="1:14" s="51" customFormat="1" ht="12.95" customHeight="1">
      <c r="A72" s="159"/>
      <c r="B72" s="87" t="s">
        <v>184</v>
      </c>
      <c r="C72" s="90"/>
      <c r="D72" s="80" t="s">
        <v>111</v>
      </c>
      <c r="E72" s="135">
        <v>3113</v>
      </c>
      <c r="F72" s="135">
        <v>5137</v>
      </c>
      <c r="G72" s="80" t="s">
        <v>110</v>
      </c>
      <c r="H72" s="88">
        <v>51</v>
      </c>
      <c r="I72" s="78">
        <v>5.1</v>
      </c>
      <c r="J72" s="64">
        <f t="shared" si="7"/>
        <v>56.1</v>
      </c>
      <c r="K72" s="127"/>
      <c r="L72" s="132"/>
      <c r="M72" s="70"/>
      <c r="N72" s="70"/>
    </row>
    <row r="73" spans="1:14" s="51" customFormat="1" ht="12.95" customHeight="1">
      <c r="A73" s="159"/>
      <c r="B73" s="87" t="s">
        <v>185</v>
      </c>
      <c r="C73" s="90"/>
      <c r="D73" s="80" t="s">
        <v>112</v>
      </c>
      <c r="E73" s="135">
        <v>3113</v>
      </c>
      <c r="F73" s="135">
        <v>5137</v>
      </c>
      <c r="G73" s="80" t="s">
        <v>110</v>
      </c>
      <c r="H73" s="88">
        <v>6</v>
      </c>
      <c r="I73" s="78">
        <v>0.6</v>
      </c>
      <c r="J73" s="64">
        <f t="shared" si="7"/>
        <v>6.6</v>
      </c>
      <c r="K73" s="127"/>
      <c r="L73" s="132"/>
      <c r="M73" s="70"/>
      <c r="N73" s="70"/>
    </row>
    <row r="74" spans="1:14" s="51" customFormat="1" ht="12.95" customHeight="1">
      <c r="A74" s="159"/>
      <c r="B74" s="87" t="s">
        <v>186</v>
      </c>
      <c r="C74" s="90"/>
      <c r="D74" s="80"/>
      <c r="E74" s="135">
        <v>3113</v>
      </c>
      <c r="F74" s="135">
        <v>5137</v>
      </c>
      <c r="G74" s="80" t="s">
        <v>110</v>
      </c>
      <c r="H74" s="88">
        <v>3</v>
      </c>
      <c r="I74" s="78">
        <v>0.3</v>
      </c>
      <c r="J74" s="64">
        <f t="shared" si="7"/>
        <v>3.3</v>
      </c>
      <c r="K74" s="127"/>
      <c r="L74" s="132"/>
      <c r="M74" s="70"/>
      <c r="N74" s="70"/>
    </row>
    <row r="75" spans="1:14" s="51" customFormat="1" ht="12.95" customHeight="1">
      <c r="A75" s="159"/>
      <c r="B75" s="87" t="s">
        <v>187</v>
      </c>
      <c r="C75" s="90"/>
      <c r="D75" s="80" t="s">
        <v>111</v>
      </c>
      <c r="E75" s="135">
        <v>3113</v>
      </c>
      <c r="F75" s="135">
        <v>5139</v>
      </c>
      <c r="G75" s="80" t="s">
        <v>110</v>
      </c>
      <c r="H75" s="88">
        <v>17</v>
      </c>
      <c r="I75" s="78">
        <v>-5.1</v>
      </c>
      <c r="J75" s="64">
        <f t="shared" si="7"/>
        <v>11.9</v>
      </c>
      <c r="K75" s="127"/>
      <c r="L75" s="132"/>
      <c r="M75" s="70"/>
      <c r="N75" s="70"/>
    </row>
    <row r="76" spans="1:14" s="51" customFormat="1" ht="12.95" customHeight="1">
      <c r="A76" s="159"/>
      <c r="B76" s="87" t="s">
        <v>188</v>
      </c>
      <c r="C76" s="90"/>
      <c r="D76" s="80" t="s">
        <v>112</v>
      </c>
      <c r="E76" s="135">
        <v>3113</v>
      </c>
      <c r="F76" s="135">
        <v>5139</v>
      </c>
      <c r="G76" s="80" t="s">
        <v>110</v>
      </c>
      <c r="H76" s="88">
        <v>2</v>
      </c>
      <c r="I76" s="78">
        <v>-0.6</v>
      </c>
      <c r="J76" s="64">
        <f t="shared" si="7"/>
        <v>1.4</v>
      </c>
      <c r="K76" s="127"/>
      <c r="L76" s="132"/>
      <c r="M76" s="70"/>
      <c r="N76" s="70"/>
    </row>
    <row r="77" spans="1:14" s="51" customFormat="1" ht="12.95" customHeight="1">
      <c r="A77" s="160"/>
      <c r="B77" s="87" t="s">
        <v>188</v>
      </c>
      <c r="C77" s="90"/>
      <c r="D77" s="80"/>
      <c r="E77" s="135">
        <v>3113</v>
      </c>
      <c r="F77" s="135">
        <v>5139</v>
      </c>
      <c r="G77" s="80" t="s">
        <v>110</v>
      </c>
      <c r="H77" s="88">
        <v>1</v>
      </c>
      <c r="I77" s="78">
        <v>-0.3</v>
      </c>
      <c r="J77" s="64">
        <f t="shared" si="7"/>
        <v>0.7</v>
      </c>
      <c r="K77" s="127"/>
      <c r="L77" s="132"/>
      <c r="M77" s="70"/>
      <c r="N77" s="70"/>
    </row>
    <row r="78" spans="1:14" s="51" customFormat="1" ht="12.95" customHeight="1">
      <c r="A78" s="157" t="s">
        <v>128</v>
      </c>
      <c r="B78" s="121" t="s">
        <v>189</v>
      </c>
      <c r="C78" s="42"/>
      <c r="D78" s="41" t="s">
        <v>121</v>
      </c>
      <c r="E78" s="113">
        <v>4359</v>
      </c>
      <c r="F78" s="98">
        <v>5011</v>
      </c>
      <c r="G78" s="41" t="s">
        <v>120</v>
      </c>
      <c r="H78" s="54">
        <v>2233</v>
      </c>
      <c r="I78" s="55">
        <v>-22.7</v>
      </c>
      <c r="J78" s="77">
        <f t="shared" si="7"/>
        <v>2210.3</v>
      </c>
      <c r="K78" s="133"/>
      <c r="L78" s="132"/>
      <c r="M78" s="70"/>
      <c r="N78" s="70"/>
    </row>
    <row r="79" spans="1:14" s="51" customFormat="1" ht="12.95" customHeight="1">
      <c r="A79" s="157"/>
      <c r="B79" s="121" t="s">
        <v>190</v>
      </c>
      <c r="C79" s="42"/>
      <c r="D79" s="41" t="s">
        <v>121</v>
      </c>
      <c r="E79" s="113">
        <v>4359</v>
      </c>
      <c r="F79" s="98">
        <v>5031</v>
      </c>
      <c r="G79" s="41" t="s">
        <v>120</v>
      </c>
      <c r="H79" s="54">
        <v>545</v>
      </c>
      <c r="I79" s="55">
        <v>10</v>
      </c>
      <c r="J79" s="77">
        <f t="shared" si="7"/>
        <v>555</v>
      </c>
      <c r="K79" s="133"/>
      <c r="L79" s="132"/>
      <c r="M79" s="70"/>
      <c r="N79" s="70"/>
    </row>
    <row r="80" spans="1:14" s="51" customFormat="1" ht="12.95" customHeight="1">
      <c r="A80" s="157"/>
      <c r="B80" s="121" t="s">
        <v>191</v>
      </c>
      <c r="C80" s="42"/>
      <c r="D80" s="41" t="s">
        <v>121</v>
      </c>
      <c r="E80" s="113">
        <v>4359</v>
      </c>
      <c r="F80" s="98">
        <v>5032</v>
      </c>
      <c r="G80" s="41" t="s">
        <v>120</v>
      </c>
      <c r="H80" s="54">
        <v>198</v>
      </c>
      <c r="I80" s="55">
        <v>5</v>
      </c>
      <c r="J80" s="77">
        <f t="shared" si="7"/>
        <v>203</v>
      </c>
      <c r="K80" s="133"/>
      <c r="L80" s="132"/>
      <c r="M80" s="70"/>
      <c r="N80" s="70"/>
    </row>
    <row r="81" spans="1:14" s="51" customFormat="1" ht="12.95" customHeight="1">
      <c r="A81" s="157"/>
      <c r="B81" s="122" t="s">
        <v>192</v>
      </c>
      <c r="C81" s="42"/>
      <c r="D81" s="41" t="s">
        <v>122</v>
      </c>
      <c r="E81" s="113">
        <v>4359</v>
      </c>
      <c r="F81" s="98">
        <v>5169</v>
      </c>
      <c r="G81" s="41" t="s">
        <v>120</v>
      </c>
      <c r="H81" s="54">
        <v>83.3</v>
      </c>
      <c r="I81" s="55">
        <v>7.7</v>
      </c>
      <c r="J81" s="77">
        <f t="shared" si="7"/>
        <v>91</v>
      </c>
      <c r="K81" s="133"/>
      <c r="L81" s="132"/>
      <c r="M81" s="70"/>
      <c r="N81" s="70"/>
    </row>
    <row r="82" spans="1:14" s="51" customFormat="1" ht="12.95" customHeight="1">
      <c r="A82" s="157" t="s">
        <v>129</v>
      </c>
      <c r="B82" s="121" t="s">
        <v>193</v>
      </c>
      <c r="C82" s="42"/>
      <c r="D82" s="41" t="s">
        <v>124</v>
      </c>
      <c r="E82" s="113">
        <v>6171</v>
      </c>
      <c r="F82" s="98">
        <v>5169</v>
      </c>
      <c r="G82" s="41" t="s">
        <v>123</v>
      </c>
      <c r="H82" s="54">
        <v>416</v>
      </c>
      <c r="I82" s="55">
        <v>-1</v>
      </c>
      <c r="J82" s="77">
        <f t="shared" si="7"/>
        <v>415</v>
      </c>
      <c r="K82" s="127"/>
      <c r="L82" s="132"/>
      <c r="M82" s="70"/>
      <c r="N82" s="70"/>
    </row>
    <row r="83" spans="1:14" s="51" customFormat="1" ht="12.95" customHeight="1">
      <c r="A83" s="157"/>
      <c r="B83" s="121" t="s">
        <v>194</v>
      </c>
      <c r="C83" s="42"/>
      <c r="D83" s="41" t="s">
        <v>124</v>
      </c>
      <c r="E83" s="113">
        <v>6171</v>
      </c>
      <c r="F83" s="98">
        <v>5424</v>
      </c>
      <c r="G83" s="41" t="s">
        <v>123</v>
      </c>
      <c r="H83" s="54">
        <v>9</v>
      </c>
      <c r="I83" s="55">
        <v>1</v>
      </c>
      <c r="J83" s="77">
        <f t="shared" si="7"/>
        <v>10</v>
      </c>
      <c r="K83" s="127"/>
      <c r="L83" s="132"/>
      <c r="M83" s="70"/>
      <c r="N83" s="70"/>
    </row>
    <row r="84" spans="1:14" s="51" customFormat="1" ht="12.95" customHeight="1">
      <c r="A84" s="157" t="s">
        <v>138</v>
      </c>
      <c r="B84" s="121" t="s">
        <v>195</v>
      </c>
      <c r="C84" s="42"/>
      <c r="D84" s="41" t="s">
        <v>126</v>
      </c>
      <c r="E84" s="113">
        <v>3113</v>
      </c>
      <c r="F84" s="98">
        <v>5031</v>
      </c>
      <c r="G84" s="41" t="s">
        <v>125</v>
      </c>
      <c r="H84" s="54">
        <v>8.85</v>
      </c>
      <c r="I84" s="55">
        <v>5</v>
      </c>
      <c r="J84" s="77">
        <f t="shared" si="7"/>
        <v>13.85</v>
      </c>
      <c r="K84" s="127"/>
      <c r="L84" s="132"/>
      <c r="M84" s="70"/>
      <c r="N84" s="70"/>
    </row>
    <row r="85" spans="1:14" s="51" customFormat="1" ht="12.95" customHeight="1">
      <c r="A85" s="157"/>
      <c r="B85" s="121" t="s">
        <v>196</v>
      </c>
      <c r="C85" s="42"/>
      <c r="D85" s="41" t="s">
        <v>126</v>
      </c>
      <c r="E85" s="113">
        <v>3113</v>
      </c>
      <c r="F85" s="98">
        <v>5032</v>
      </c>
      <c r="G85" s="41" t="s">
        <v>125</v>
      </c>
      <c r="H85" s="54">
        <v>3.2</v>
      </c>
      <c r="I85" s="55">
        <v>3</v>
      </c>
      <c r="J85" s="77">
        <f t="shared" si="7"/>
        <v>6.2</v>
      </c>
      <c r="K85" s="127"/>
      <c r="L85" s="132"/>
      <c r="M85" s="70"/>
      <c r="N85" s="70"/>
    </row>
    <row r="86" spans="1:14" s="51" customFormat="1" ht="12.95" customHeight="1">
      <c r="A86" s="157"/>
      <c r="B86" s="146" t="s">
        <v>197</v>
      </c>
      <c r="C86" s="81" t="s">
        <v>49</v>
      </c>
      <c r="D86" s="83"/>
      <c r="E86" s="82">
        <v>3113</v>
      </c>
      <c r="F86" s="147">
        <v>5137</v>
      </c>
      <c r="G86" s="83" t="s">
        <v>125</v>
      </c>
      <c r="H86" s="97">
        <v>0</v>
      </c>
      <c r="I86" s="93">
        <v>10</v>
      </c>
      <c r="J86" s="84">
        <f t="shared" si="7"/>
        <v>10</v>
      </c>
      <c r="K86" s="127"/>
      <c r="L86" s="132"/>
      <c r="M86" s="70"/>
      <c r="N86" s="70"/>
    </row>
    <row r="87" spans="1:14" s="51" customFormat="1" ht="12.95" customHeight="1">
      <c r="A87" s="157"/>
      <c r="B87" s="121" t="s">
        <v>198</v>
      </c>
      <c r="C87" s="42"/>
      <c r="D87" s="41"/>
      <c r="E87" s="113">
        <v>3113</v>
      </c>
      <c r="F87" s="98">
        <v>5163</v>
      </c>
      <c r="G87" s="41" t="s">
        <v>125</v>
      </c>
      <c r="H87" s="54">
        <v>3</v>
      </c>
      <c r="I87" s="55">
        <v>1</v>
      </c>
      <c r="J87" s="77">
        <f t="shared" si="7"/>
        <v>4</v>
      </c>
      <c r="K87" s="127"/>
      <c r="L87" s="132"/>
      <c r="M87" s="70"/>
      <c r="N87" s="70"/>
    </row>
    <row r="88" spans="1:14" s="51" customFormat="1" ht="12.95" customHeight="1">
      <c r="A88" s="157"/>
      <c r="B88" s="121" t="s">
        <v>199</v>
      </c>
      <c r="C88" s="42"/>
      <c r="D88" s="41" t="s">
        <v>126</v>
      </c>
      <c r="E88" s="113">
        <v>3113</v>
      </c>
      <c r="F88" s="98">
        <v>5011</v>
      </c>
      <c r="G88" s="41" t="s">
        <v>125</v>
      </c>
      <c r="H88" s="54">
        <v>47.7</v>
      </c>
      <c r="I88" s="55">
        <v>-19</v>
      </c>
      <c r="J88" s="77">
        <f t="shared" si="7"/>
        <v>28.700000000000003</v>
      </c>
      <c r="K88" s="127"/>
      <c r="L88" s="132"/>
      <c r="M88" s="70"/>
      <c r="N88" s="70"/>
    </row>
    <row r="89" spans="1:10" ht="12.95" customHeight="1">
      <c r="A89" s="17"/>
      <c r="B89" s="57"/>
      <c r="C89" s="73"/>
      <c r="D89" s="73"/>
      <c r="E89" s="171" t="s">
        <v>20</v>
      </c>
      <c r="F89" s="172"/>
      <c r="G89" s="173"/>
      <c r="H89" s="108">
        <f>SUM(H15:H88)</f>
        <v>37436.17</v>
      </c>
      <c r="I89" s="108">
        <f aca="true" t="shared" si="8" ref="I89:J89">SUM(I15:I88)</f>
        <v>774.3999999999999</v>
      </c>
      <c r="J89" s="108">
        <f t="shared" si="8"/>
        <v>38210.56999999999</v>
      </c>
    </row>
    <row r="90" spans="1:10" ht="12.95" customHeight="1">
      <c r="A90" s="38" t="s">
        <v>21</v>
      </c>
      <c r="B90" s="17"/>
      <c r="C90" s="18"/>
      <c r="D90" s="18"/>
      <c r="E90" s="19"/>
      <c r="F90" s="17"/>
      <c r="G90" s="17"/>
      <c r="H90" s="20"/>
      <c r="I90" s="20"/>
      <c r="J90" s="23"/>
    </row>
    <row r="91" spans="1:14" s="52" customFormat="1" ht="12.95" customHeight="1">
      <c r="A91" s="158" t="s">
        <v>13</v>
      </c>
      <c r="B91" s="121" t="s">
        <v>139</v>
      </c>
      <c r="C91" s="42"/>
      <c r="D91" s="113"/>
      <c r="E91" s="41" t="s">
        <v>149</v>
      </c>
      <c r="F91" s="113">
        <v>6121</v>
      </c>
      <c r="G91" s="41" t="s">
        <v>150</v>
      </c>
      <c r="H91" s="109">
        <v>20</v>
      </c>
      <c r="I91" s="55">
        <v>-5.4</v>
      </c>
      <c r="J91" s="77">
        <f aca="true" t="shared" si="9" ref="J91:J101">H91+I91</f>
        <v>14.6</v>
      </c>
      <c r="K91" s="20"/>
      <c r="L91" s="126"/>
      <c r="M91" s="86"/>
      <c r="N91" s="86"/>
    </row>
    <row r="92" spans="1:14" s="52" customFormat="1" ht="12.95" customHeight="1">
      <c r="A92" s="159"/>
      <c r="B92" s="121" t="s">
        <v>166</v>
      </c>
      <c r="C92" s="42"/>
      <c r="D92" s="41"/>
      <c r="E92" s="41" t="s">
        <v>151</v>
      </c>
      <c r="F92" s="113">
        <v>6121</v>
      </c>
      <c r="G92" s="41" t="s">
        <v>152</v>
      </c>
      <c r="H92" s="109">
        <v>61</v>
      </c>
      <c r="I92" s="144">
        <v>5.4</v>
      </c>
      <c r="J92" s="77">
        <f t="shared" si="9"/>
        <v>66.4</v>
      </c>
      <c r="K92" s="20"/>
      <c r="L92" s="126"/>
      <c r="M92" s="86"/>
      <c r="N92" s="86"/>
    </row>
    <row r="93" spans="1:14" s="52" customFormat="1" ht="12.95" customHeight="1">
      <c r="A93" s="159"/>
      <c r="B93" s="121" t="s">
        <v>140</v>
      </c>
      <c r="C93" s="42"/>
      <c r="D93" s="41"/>
      <c r="E93" s="143" t="s">
        <v>153</v>
      </c>
      <c r="F93" s="113">
        <v>6121</v>
      </c>
      <c r="G93" s="143" t="s">
        <v>154</v>
      </c>
      <c r="H93" s="109">
        <v>120</v>
      </c>
      <c r="I93" s="55">
        <v>-102.5</v>
      </c>
      <c r="J93" s="77">
        <f t="shared" si="9"/>
        <v>17.5</v>
      </c>
      <c r="K93" s="126"/>
      <c r="L93" s="126"/>
      <c r="M93" s="86"/>
      <c r="N93" s="86"/>
    </row>
    <row r="94" spans="1:14" s="52" customFormat="1" ht="12.95" customHeight="1">
      <c r="A94" s="159"/>
      <c r="B94" s="121" t="s">
        <v>141</v>
      </c>
      <c r="C94" s="42"/>
      <c r="D94" s="41"/>
      <c r="E94" s="143" t="s">
        <v>155</v>
      </c>
      <c r="F94" s="113">
        <v>6121</v>
      </c>
      <c r="G94" s="143" t="s">
        <v>156</v>
      </c>
      <c r="H94" s="109">
        <v>717</v>
      </c>
      <c r="I94" s="55">
        <v>102.5</v>
      </c>
      <c r="J94" s="77">
        <f t="shared" si="9"/>
        <v>819.5</v>
      </c>
      <c r="K94" s="126"/>
      <c r="L94" s="126"/>
      <c r="M94" s="86"/>
      <c r="N94" s="86"/>
    </row>
    <row r="95" spans="1:14" s="52" customFormat="1" ht="12.95" customHeight="1">
      <c r="A95" s="159"/>
      <c r="B95" s="121" t="s">
        <v>142</v>
      </c>
      <c r="C95" s="42"/>
      <c r="D95" s="41"/>
      <c r="E95" s="143" t="s">
        <v>157</v>
      </c>
      <c r="F95" s="113">
        <v>6121</v>
      </c>
      <c r="G95" s="143" t="s">
        <v>158</v>
      </c>
      <c r="H95" s="109">
        <v>874</v>
      </c>
      <c r="I95" s="55">
        <v>-580</v>
      </c>
      <c r="J95" s="77">
        <f t="shared" si="9"/>
        <v>294</v>
      </c>
      <c r="K95" s="126"/>
      <c r="L95" s="126"/>
      <c r="M95" s="86"/>
      <c r="N95" s="86"/>
    </row>
    <row r="96" spans="1:14" s="52" customFormat="1" ht="12.95" customHeight="1">
      <c r="A96" s="159"/>
      <c r="B96" s="121" t="s">
        <v>143</v>
      </c>
      <c r="C96" s="42"/>
      <c r="D96" s="41"/>
      <c r="E96" s="143" t="s">
        <v>151</v>
      </c>
      <c r="F96" s="113">
        <v>6121</v>
      </c>
      <c r="G96" s="143" t="s">
        <v>159</v>
      </c>
      <c r="H96" s="109">
        <v>14441</v>
      </c>
      <c r="I96" s="55">
        <v>-345</v>
      </c>
      <c r="J96" s="77">
        <f t="shared" si="9"/>
        <v>14096</v>
      </c>
      <c r="K96" s="126"/>
      <c r="L96" s="126"/>
      <c r="M96" s="86"/>
      <c r="N96" s="86"/>
    </row>
    <row r="97" spans="1:14" s="52" customFormat="1" ht="12.95" customHeight="1">
      <c r="A97" s="159"/>
      <c r="B97" s="121" t="s">
        <v>144</v>
      </c>
      <c r="C97" s="139"/>
      <c r="D97" s="140"/>
      <c r="E97" s="143" t="s">
        <v>160</v>
      </c>
      <c r="F97" s="113">
        <v>6121</v>
      </c>
      <c r="G97" s="143" t="s">
        <v>161</v>
      </c>
      <c r="H97" s="109">
        <v>856.61</v>
      </c>
      <c r="I97" s="55">
        <v>925</v>
      </c>
      <c r="J97" s="77">
        <f t="shared" si="9"/>
        <v>1781.6100000000001</v>
      </c>
      <c r="K97" s="126"/>
      <c r="L97" s="126"/>
      <c r="M97" s="86"/>
      <c r="N97" s="86"/>
    </row>
    <row r="98" spans="1:14" s="52" customFormat="1" ht="12.95" customHeight="1">
      <c r="A98" s="159"/>
      <c r="B98" s="121" t="s">
        <v>145</v>
      </c>
      <c r="C98" s="141"/>
      <c r="D98" s="141"/>
      <c r="E98" s="143" t="s">
        <v>162</v>
      </c>
      <c r="F98" s="113">
        <v>6121</v>
      </c>
      <c r="G98" s="143" t="s">
        <v>97</v>
      </c>
      <c r="H98" s="109">
        <v>4034.3</v>
      </c>
      <c r="I98" s="55">
        <v>-265.5</v>
      </c>
      <c r="J98" s="77">
        <f t="shared" si="9"/>
        <v>3768.8</v>
      </c>
      <c r="K98" s="134"/>
      <c r="L98" s="126"/>
      <c r="M98" s="86"/>
      <c r="N98" s="86"/>
    </row>
    <row r="99" spans="1:14" s="52" customFormat="1" ht="12.95" customHeight="1">
      <c r="A99" s="159"/>
      <c r="B99" s="121" t="s">
        <v>146</v>
      </c>
      <c r="C99" s="142"/>
      <c r="D99" s="142"/>
      <c r="E99" s="143" t="s">
        <v>155</v>
      </c>
      <c r="F99" s="113">
        <v>6121</v>
      </c>
      <c r="G99" s="143" t="s">
        <v>133</v>
      </c>
      <c r="H99" s="109">
        <v>16401.14</v>
      </c>
      <c r="I99" s="55">
        <v>265.5</v>
      </c>
      <c r="J99" s="77">
        <f t="shared" si="9"/>
        <v>16666.64</v>
      </c>
      <c r="K99" s="134"/>
      <c r="L99" s="126"/>
      <c r="M99" s="86"/>
      <c r="N99" s="86"/>
    </row>
    <row r="100" spans="1:14" s="52" customFormat="1" ht="12.95" customHeight="1">
      <c r="A100" s="159"/>
      <c r="B100" s="121" t="s">
        <v>147</v>
      </c>
      <c r="C100" s="142"/>
      <c r="D100" s="142"/>
      <c r="E100" s="143" t="s">
        <v>151</v>
      </c>
      <c r="F100" s="113">
        <v>6121</v>
      </c>
      <c r="G100" s="143" t="s">
        <v>163</v>
      </c>
      <c r="H100" s="109">
        <v>671.6</v>
      </c>
      <c r="I100" s="55">
        <v>-1</v>
      </c>
      <c r="J100" s="77">
        <f t="shared" si="9"/>
        <v>670.6</v>
      </c>
      <c r="K100" s="126"/>
      <c r="L100" s="126"/>
      <c r="M100" s="86"/>
      <c r="N100" s="86"/>
    </row>
    <row r="101" spans="1:14" s="52" customFormat="1" ht="12.95" customHeight="1">
      <c r="A101" s="159"/>
      <c r="B101" s="121" t="s">
        <v>148</v>
      </c>
      <c r="C101" s="142"/>
      <c r="D101" s="142"/>
      <c r="E101" s="143" t="s">
        <v>164</v>
      </c>
      <c r="F101" s="113">
        <v>6322</v>
      </c>
      <c r="G101" s="143" t="s">
        <v>165</v>
      </c>
      <c r="H101" s="109">
        <v>1044.39</v>
      </c>
      <c r="I101" s="144">
        <v>1</v>
      </c>
      <c r="J101" s="77">
        <f t="shared" si="9"/>
        <v>1045.39</v>
      </c>
      <c r="K101" s="126"/>
      <c r="L101" s="126"/>
      <c r="M101" s="86"/>
      <c r="N101" s="86"/>
    </row>
    <row r="102" spans="1:10" ht="12.95" customHeight="1">
      <c r="A102" s="43"/>
      <c r="B102" s="44"/>
      <c r="C102" s="45"/>
      <c r="D102" s="45"/>
      <c r="E102" s="164" t="s">
        <v>22</v>
      </c>
      <c r="F102" s="164"/>
      <c r="G102" s="164"/>
      <c r="H102" s="78">
        <f>SUM(H91:H101)</f>
        <v>39241.04</v>
      </c>
      <c r="I102" s="78">
        <f>SUM(I91:I101)</f>
        <v>0</v>
      </c>
      <c r="J102" s="78">
        <f>SUM(J91:J101)</f>
        <v>39241.04</v>
      </c>
    </row>
    <row r="103" spans="1:10" ht="12.95" customHeight="1">
      <c r="A103" s="46" t="s">
        <v>31</v>
      </c>
      <c r="B103" s="47"/>
      <c r="C103" s="48"/>
      <c r="D103" s="48"/>
      <c r="E103" s="49"/>
      <c r="F103" s="49"/>
      <c r="G103" s="49"/>
      <c r="H103" s="33"/>
      <c r="I103" s="34"/>
      <c r="J103" s="11"/>
    </row>
    <row r="104" spans="1:14" s="52" customFormat="1" ht="12.95" customHeight="1">
      <c r="A104" s="71" t="s">
        <v>13</v>
      </c>
      <c r="B104" s="53"/>
      <c r="C104" s="42"/>
      <c r="D104" s="71"/>
      <c r="E104" s="72"/>
      <c r="F104" s="41"/>
      <c r="G104" s="41"/>
      <c r="H104" s="54"/>
      <c r="I104" s="55"/>
      <c r="J104" s="54"/>
      <c r="K104" s="126"/>
      <c r="L104" s="126"/>
      <c r="M104" s="86"/>
      <c r="N104" s="86"/>
    </row>
    <row r="105" spans="1:10" ht="12" customHeight="1">
      <c r="A105" s="14"/>
      <c r="B105" s="13"/>
      <c r="C105" s="14"/>
      <c r="D105" s="14"/>
      <c r="E105" s="165" t="s">
        <v>32</v>
      </c>
      <c r="F105" s="166"/>
      <c r="G105" s="167"/>
      <c r="H105" s="50">
        <f>SUM(H104:H104)</f>
        <v>0</v>
      </c>
      <c r="I105" s="36">
        <v>0</v>
      </c>
      <c r="J105" s="50">
        <f>SUM(J104:J104)</f>
        <v>0</v>
      </c>
    </row>
    <row r="106" spans="1:10" ht="12.95" customHeight="1">
      <c r="A106" s="14"/>
      <c r="B106" s="13"/>
      <c r="C106" s="14"/>
      <c r="D106" s="14"/>
      <c r="E106" s="24"/>
      <c r="F106" s="24"/>
      <c r="G106" s="25"/>
      <c r="H106" s="33"/>
      <c r="I106" s="34"/>
      <c r="J106" s="35"/>
    </row>
    <row r="107" spans="1:10" ht="12.95" customHeight="1">
      <c r="A107" s="3"/>
      <c r="B107" s="26" t="s">
        <v>30</v>
      </c>
      <c r="C107" s="18"/>
      <c r="D107" s="18"/>
      <c r="E107" s="168" t="s">
        <v>15</v>
      </c>
      <c r="F107" s="169"/>
      <c r="G107" s="169"/>
      <c r="H107" s="170"/>
      <c r="I107" s="22">
        <f>I10</f>
        <v>774.4</v>
      </c>
      <c r="J107" s="39"/>
    </row>
    <row r="108" spans="1:10" ht="12.95" customHeight="1">
      <c r="A108" s="3"/>
      <c r="B108" s="17"/>
      <c r="C108" s="18"/>
      <c r="D108" s="18"/>
      <c r="E108" s="168" t="s">
        <v>23</v>
      </c>
      <c r="F108" s="169"/>
      <c r="G108" s="169"/>
      <c r="H108" s="170"/>
      <c r="I108" s="22">
        <f>I89+I11</f>
        <v>774.3999999999999</v>
      </c>
      <c r="J108" s="12"/>
    </row>
    <row r="109" spans="1:10" ht="12.95" customHeight="1">
      <c r="A109" s="3"/>
      <c r="B109" s="17"/>
      <c r="C109" s="18"/>
      <c r="D109" s="18"/>
      <c r="E109" s="168" t="s">
        <v>24</v>
      </c>
      <c r="F109" s="169"/>
      <c r="G109" s="169"/>
      <c r="H109" s="170"/>
      <c r="I109" s="22">
        <f>I102+I12</f>
        <v>0</v>
      </c>
      <c r="J109" s="40"/>
    </row>
    <row r="110" spans="1:10" ht="12.95" customHeight="1">
      <c r="A110" s="3"/>
      <c r="B110" s="17"/>
      <c r="C110" s="18"/>
      <c r="D110" s="18"/>
      <c r="E110" s="168" t="s">
        <v>25</v>
      </c>
      <c r="F110" s="169"/>
      <c r="G110" s="169"/>
      <c r="H110" s="170"/>
      <c r="I110" s="22">
        <f>I108+I109</f>
        <v>774.3999999999999</v>
      </c>
      <c r="J110" s="40"/>
    </row>
    <row r="111" spans="1:10" ht="12.95" customHeight="1">
      <c r="A111" s="3"/>
      <c r="B111" s="17"/>
      <c r="C111" s="18"/>
      <c r="D111" s="18"/>
      <c r="E111" s="161" t="s">
        <v>26</v>
      </c>
      <c r="F111" s="162"/>
      <c r="G111" s="162"/>
      <c r="H111" s="163"/>
      <c r="I111" s="22">
        <f>I107-I110</f>
        <v>0</v>
      </c>
      <c r="J111" s="40"/>
    </row>
    <row r="112" spans="1:10" ht="12.95" customHeight="1">
      <c r="A112" s="3"/>
      <c r="B112" s="17"/>
      <c r="C112" s="18"/>
      <c r="D112" s="18"/>
      <c r="E112" s="161" t="s">
        <v>27</v>
      </c>
      <c r="F112" s="162"/>
      <c r="G112" s="162"/>
      <c r="H112" s="163"/>
      <c r="I112" s="22">
        <f>I105</f>
        <v>0</v>
      </c>
      <c r="J112" s="40"/>
    </row>
    <row r="113" spans="1:10" ht="12.95" customHeight="1">
      <c r="A113" s="3"/>
      <c r="B113" s="3"/>
      <c r="C113" s="29"/>
      <c r="D113" s="29"/>
      <c r="E113" s="30"/>
      <c r="F113" s="56"/>
      <c r="G113" s="57"/>
      <c r="H113" s="69" t="s">
        <v>46</v>
      </c>
      <c r="I113" s="68"/>
      <c r="J113" s="69" t="s">
        <v>45</v>
      </c>
    </row>
    <row r="114" spans="1:10" ht="12.95" customHeight="1">
      <c r="A114" s="3"/>
      <c r="B114" s="26" t="s">
        <v>33</v>
      </c>
      <c r="C114" s="18"/>
      <c r="D114" s="18"/>
      <c r="E114" s="32" t="s">
        <v>28</v>
      </c>
      <c r="F114" s="58"/>
      <c r="G114" s="59"/>
      <c r="H114" s="55">
        <v>610871.93</v>
      </c>
      <c r="I114" s="60">
        <f>I107</f>
        <v>774.4</v>
      </c>
      <c r="J114" s="60">
        <f>H114+I114</f>
        <v>611646.3300000001</v>
      </c>
    </row>
    <row r="115" spans="1:10" ht="12.95" customHeight="1">
      <c r="A115" s="3"/>
      <c r="B115" s="17"/>
      <c r="C115" s="18"/>
      <c r="D115" s="18"/>
      <c r="E115" s="27" t="s">
        <v>23</v>
      </c>
      <c r="F115" s="61"/>
      <c r="G115" s="62"/>
      <c r="H115" s="63">
        <v>524326.23</v>
      </c>
      <c r="I115" s="60">
        <f>I89+I11</f>
        <v>774.3999999999999</v>
      </c>
      <c r="J115" s="64">
        <f>H115+I115</f>
        <v>525100.63</v>
      </c>
    </row>
    <row r="116" spans="1:10" ht="12.95" customHeight="1">
      <c r="A116" s="3"/>
      <c r="B116" s="17"/>
      <c r="C116" s="18"/>
      <c r="D116" s="18"/>
      <c r="E116" s="12" t="s">
        <v>24</v>
      </c>
      <c r="F116" s="57"/>
      <c r="G116" s="65"/>
      <c r="H116" s="63">
        <v>94080.6</v>
      </c>
      <c r="I116" s="60">
        <f>I102+I12</f>
        <v>0</v>
      </c>
      <c r="J116" s="64">
        <f>H116+I116</f>
        <v>94080.6</v>
      </c>
    </row>
    <row r="117" spans="1:10" ht="12.95" customHeight="1">
      <c r="A117" s="3"/>
      <c r="C117" s="29"/>
      <c r="D117" s="29"/>
      <c r="E117" s="28" t="s">
        <v>34</v>
      </c>
      <c r="F117" s="61"/>
      <c r="G117" s="62"/>
      <c r="H117" s="60">
        <f>H115+H116</f>
        <v>618406.83</v>
      </c>
      <c r="I117" s="60">
        <f>SUM(I115:I116)</f>
        <v>774.3999999999999</v>
      </c>
      <c r="J117" s="60">
        <f>SUM(J115:J116)</f>
        <v>619181.23</v>
      </c>
    </row>
    <row r="118" spans="1:10" ht="12.95" customHeight="1">
      <c r="A118" s="3"/>
      <c r="B118" s="3"/>
      <c r="C118" s="29"/>
      <c r="D118" s="29"/>
      <c r="E118" s="12" t="s">
        <v>18</v>
      </c>
      <c r="F118" s="57"/>
      <c r="G118" s="65"/>
      <c r="H118" s="64">
        <f>H114-H117</f>
        <v>-7534.899999999907</v>
      </c>
      <c r="I118" s="60">
        <f>I114-I117</f>
        <v>0</v>
      </c>
      <c r="J118" s="64">
        <f>J114-J117</f>
        <v>-7534.899999999907</v>
      </c>
    </row>
    <row r="119" spans="1:10" ht="12.95" customHeight="1">
      <c r="A119" s="3"/>
      <c r="B119" s="31" t="s">
        <v>44</v>
      </c>
      <c r="C119" s="29"/>
      <c r="D119" s="29"/>
      <c r="E119" s="28" t="s">
        <v>29</v>
      </c>
      <c r="F119" s="61"/>
      <c r="G119" s="62"/>
      <c r="H119" s="66">
        <v>7534.9</v>
      </c>
      <c r="I119" s="60">
        <f>I112</f>
        <v>0</v>
      </c>
      <c r="J119" s="64">
        <f>H119+I119</f>
        <v>7534.9</v>
      </c>
    </row>
    <row r="120" spans="6:10" ht="12.95" customHeight="1">
      <c r="F120" s="67"/>
      <c r="G120" s="67"/>
      <c r="H120" s="67"/>
      <c r="I120" s="67"/>
      <c r="J120" s="67"/>
    </row>
    <row r="121" spans="6:10" ht="12.95" customHeight="1">
      <c r="F121" s="67"/>
      <c r="G121" s="67"/>
      <c r="H121" s="67"/>
      <c r="I121" s="67"/>
      <c r="J121" s="67"/>
    </row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</sheetData>
  <mergeCells count="34">
    <mergeCell ref="G2:G3"/>
    <mergeCell ref="A60:A67"/>
    <mergeCell ref="A29:A32"/>
    <mergeCell ref="A26:A28"/>
    <mergeCell ref="H1:J1"/>
    <mergeCell ref="B2:B3"/>
    <mergeCell ref="E2:E3"/>
    <mergeCell ref="F2:F3"/>
    <mergeCell ref="E10:G10"/>
    <mergeCell ref="E11:G11"/>
    <mergeCell ref="E12:G12"/>
    <mergeCell ref="E13:G13"/>
    <mergeCell ref="A16:A19"/>
    <mergeCell ref="A20:A23"/>
    <mergeCell ref="A24:A25"/>
    <mergeCell ref="A84:A88"/>
    <mergeCell ref="E112:H112"/>
    <mergeCell ref="E102:G102"/>
    <mergeCell ref="E105:G105"/>
    <mergeCell ref="E108:H108"/>
    <mergeCell ref="E110:H110"/>
    <mergeCell ref="E111:H111"/>
    <mergeCell ref="E107:H107"/>
    <mergeCell ref="E109:H109"/>
    <mergeCell ref="E89:G89"/>
    <mergeCell ref="A91:A101"/>
    <mergeCell ref="A82:A83"/>
    <mergeCell ref="A68:A77"/>
    <mergeCell ref="A33:A34"/>
    <mergeCell ref="A35:A37"/>
    <mergeCell ref="A38:A42"/>
    <mergeCell ref="A78:A81"/>
    <mergeCell ref="A43:A53"/>
    <mergeCell ref="A54:A59"/>
  </mergeCells>
  <conditionalFormatting sqref="B1:B2">
    <cfRule type="expression" priority="16159" dxfId="2" stopIfTrue="1">
      <formula>$K1="Z"</formula>
    </cfRule>
    <cfRule type="expression" priority="16160" dxfId="1" stopIfTrue="1">
      <formula>$K1="T"</formula>
    </cfRule>
    <cfRule type="expression" priority="16161" dxfId="0" stopIfTrue="1">
      <formula>$K1="Y"</formula>
    </cfRule>
  </conditionalFormatting>
  <conditionalFormatting sqref="B2">
    <cfRule type="expression" priority="16156" dxfId="2" stopIfTrue="1">
      <formula>$K2="Z"</formula>
    </cfRule>
    <cfRule type="expression" priority="16157" dxfId="1" stopIfTrue="1">
      <formula>$K2="T"</formula>
    </cfRule>
    <cfRule type="expression" priority="16158" dxfId="0" stopIfTrue="1">
      <formula>$K2="Y"</formula>
    </cfRule>
  </conditionalFormatting>
  <conditionalFormatting sqref="C10:D12 B1:B2">
    <cfRule type="expression" priority="16153" dxfId="2" stopIfTrue="1">
      <formula>#REF!="Z"</formula>
    </cfRule>
    <cfRule type="expression" priority="16154" dxfId="1" stopIfTrue="1">
      <formula>#REF!="T"</formula>
    </cfRule>
    <cfRule type="expression" priority="16155" dxfId="0" stopIfTrue="1">
      <formula>#REF!="Y"</formula>
    </cfRule>
  </conditionalFormatting>
  <conditionalFormatting sqref="H115">
    <cfRule type="expression" priority="16150" dxfId="2" stopIfTrue="1">
      <formula>$J115="Z"</formula>
    </cfRule>
    <cfRule type="expression" priority="16151" dxfId="1" stopIfTrue="1">
      <formula>$J115="T"</formula>
    </cfRule>
    <cfRule type="expression" priority="16152" dxfId="0" stopIfTrue="1">
      <formula>$J115="Y"</formula>
    </cfRule>
  </conditionalFormatting>
  <conditionalFormatting sqref="H116">
    <cfRule type="expression" priority="16147" dxfId="2" stopIfTrue="1">
      <formula>$J116="Z"</formula>
    </cfRule>
    <cfRule type="expression" priority="16148" dxfId="1" stopIfTrue="1">
      <formula>$J116="T"</formula>
    </cfRule>
    <cfRule type="expression" priority="16149" dxfId="0" stopIfTrue="1">
      <formula>$J116="Y"</formula>
    </cfRule>
  </conditionalFormatting>
  <conditionalFormatting sqref="H115">
    <cfRule type="expression" priority="16141" dxfId="2" stopIfTrue="1">
      <formula>$J115="Z"</formula>
    </cfRule>
    <cfRule type="expression" priority="16142" dxfId="1" stopIfTrue="1">
      <formula>$J115="T"</formula>
    </cfRule>
    <cfRule type="expression" priority="16143" dxfId="0" stopIfTrue="1">
      <formula>$J115="Y"</formula>
    </cfRule>
  </conditionalFormatting>
  <conditionalFormatting sqref="H116">
    <cfRule type="expression" priority="16138" dxfId="2" stopIfTrue="1">
      <formula>$J116="Z"</formula>
    </cfRule>
    <cfRule type="expression" priority="16139" dxfId="1" stopIfTrue="1">
      <formula>$J116="T"</formula>
    </cfRule>
    <cfRule type="expression" priority="16140" dxfId="0" stopIfTrue="1">
      <formula>$J116="Y"</formula>
    </cfRule>
  </conditionalFormatting>
  <conditionalFormatting sqref="E16:F16 B16:B19">
    <cfRule type="expression" priority="49" dxfId="2" stopIfTrue="1">
      <formula>$L16="Z"</formula>
    </cfRule>
    <cfRule type="expression" priority="50" dxfId="1" stopIfTrue="1">
      <formula>$L16="T"</formula>
    </cfRule>
    <cfRule type="expression" priority="51" dxfId="0" stopIfTrue="1">
      <formula>$L16="Y"</formula>
    </cfRule>
  </conditionalFormatting>
  <conditionalFormatting sqref="E20:F20 B20:B23">
    <cfRule type="expression" priority="46" dxfId="2" stopIfTrue="1">
      <formula>$L20="Z"</formula>
    </cfRule>
    <cfRule type="expression" priority="47" dxfId="1" stopIfTrue="1">
      <formula>$L20="T"</formula>
    </cfRule>
    <cfRule type="expression" priority="48" dxfId="0" stopIfTrue="1">
      <formula>$L20="Y"</formula>
    </cfRule>
  </conditionalFormatting>
  <conditionalFormatting sqref="H63">
    <cfRule type="expression" priority="43" dxfId="2" stopIfTrue="1">
      <formula>$L63="Z"</formula>
    </cfRule>
    <cfRule type="expression" priority="44" dxfId="1" stopIfTrue="1">
      <formula>$L63="T"</formula>
    </cfRule>
    <cfRule type="expression" priority="45" dxfId="0" stopIfTrue="1">
      <formula>$L63="Y"</formula>
    </cfRule>
  </conditionalFormatting>
  <conditionalFormatting sqref="H62">
    <cfRule type="expression" priority="40" dxfId="2" stopIfTrue="1">
      <formula>$L62="Z"</formula>
    </cfRule>
    <cfRule type="expression" priority="41" dxfId="1" stopIfTrue="1">
      <formula>$L62="T"</formula>
    </cfRule>
    <cfRule type="expression" priority="42" dxfId="0" stopIfTrue="1">
      <formula>$L62="Y"</formula>
    </cfRule>
  </conditionalFormatting>
  <conditionalFormatting sqref="B68:B71"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B68:B71">
    <cfRule type="expression" priority="37" dxfId="2" stopIfTrue="1">
      <formula>#REF!="Z"</formula>
    </cfRule>
  </conditionalFormatting>
  <conditionalFormatting sqref="B68:B71">
    <cfRule type="expression" priority="25" dxfId="2" stopIfTrue="1">
      <formula>$N68="Z"</formula>
    </cfRule>
    <cfRule type="expression" priority="26" dxfId="1" stopIfTrue="1">
      <formula>$N68="T"</formula>
    </cfRule>
    <cfRule type="expression" priority="27" dxfId="0" stopIfTrue="1">
      <formula>$N68="Y"</formula>
    </cfRule>
    <cfRule type="expression" priority="28" dxfId="2" stopIfTrue="1">
      <formula>$L68="Z"</formula>
    </cfRule>
    <cfRule type="expression" priority="29" dxfId="1" stopIfTrue="1">
      <formula>$L68="T"</formula>
    </cfRule>
    <cfRule type="expression" priority="30" dxfId="0" stopIfTrue="1">
      <formula>$L68="Y"</formula>
    </cfRule>
    <cfRule type="expression" priority="31" dxfId="2" stopIfTrue="1">
      <formula>$P68="Z"</formula>
    </cfRule>
    <cfRule type="expression" priority="32" dxfId="1" stopIfTrue="1">
      <formula>$P68="T"</formula>
    </cfRule>
    <cfRule type="expression" priority="33" dxfId="0" stopIfTrue="1">
      <formula>$P68="Y"</formula>
    </cfRule>
    <cfRule type="expression" priority="34" dxfId="2" stopIfTrue="1">
      <formula>$K68="Z"</formula>
    </cfRule>
    <cfRule type="expression" priority="35" dxfId="1" stopIfTrue="1">
      <formula>$K68="T"</formula>
    </cfRule>
    <cfRule type="expression" priority="36" dxfId="0" stopIfTrue="1">
      <formula>$K68="Y"</formula>
    </cfRule>
  </conditionalFormatting>
  <conditionalFormatting sqref="B78:B80">
    <cfRule type="expression" priority="22" dxfId="2" stopIfTrue="1">
      <formula>$L78="Z"</formula>
    </cfRule>
    <cfRule type="expression" priority="23" dxfId="1" stopIfTrue="1">
      <formula>$L78="T"</formula>
    </cfRule>
    <cfRule type="expression" priority="24" dxfId="0" stopIfTrue="1">
      <formula>$L78="Y"</formula>
    </cfRule>
  </conditionalFormatting>
  <conditionalFormatting sqref="B82:B83">
    <cfRule type="expression" priority="19" dxfId="2" stopIfTrue="1">
      <formula>$L82="Z"</formula>
    </cfRule>
    <cfRule type="expression" priority="20" dxfId="1" stopIfTrue="1">
      <formula>$L82="T"</formula>
    </cfRule>
    <cfRule type="expression" priority="21" dxfId="0" stopIfTrue="1">
      <formula>$L82="Y"</formula>
    </cfRule>
  </conditionalFormatting>
  <conditionalFormatting sqref="B88">
    <cfRule type="expression" priority="13" dxfId="2" stopIfTrue="1">
      <formula>$L86="Z"</formula>
    </cfRule>
    <cfRule type="expression" priority="14" dxfId="1" stopIfTrue="1">
      <formula>$L86="T"</formula>
    </cfRule>
    <cfRule type="expression" priority="15" dxfId="0" stopIfTrue="1">
      <formula>$L86="Y"</formula>
    </cfRule>
  </conditionalFormatting>
  <conditionalFormatting sqref="B87">
    <cfRule type="expression" priority="16" dxfId="2" stopIfTrue="1">
      <formula>$L84="Z"</formula>
    </cfRule>
    <cfRule type="expression" priority="17" dxfId="1" stopIfTrue="1">
      <formula>$L84="T"</formula>
    </cfRule>
    <cfRule type="expression" priority="18" dxfId="0" stopIfTrue="1">
      <formula>$L84="Y"</formula>
    </cfRule>
  </conditionalFormatting>
  <conditionalFormatting sqref="B84:B86">
    <cfRule type="expression" priority="10" dxfId="2" stopIfTrue="1">
      <formula>$L84="Z"</formula>
    </cfRule>
    <cfRule type="expression" priority="11" dxfId="1" stopIfTrue="1">
      <formula>$L84="T"</formula>
    </cfRule>
    <cfRule type="expression" priority="12" dxfId="0" stopIfTrue="1">
      <formula>$L84="Y"</formula>
    </cfRule>
  </conditionalFormatting>
  <conditionalFormatting sqref="B91:B95">
    <cfRule type="expression" priority="7" dxfId="2" stopIfTrue="1">
      <formula>$L91="Z"</formula>
    </cfRule>
    <cfRule type="expression" priority="8" dxfId="1" stopIfTrue="1">
      <formula>$L91="T"</formula>
    </cfRule>
    <cfRule type="expression" priority="9" dxfId="0" stopIfTrue="1">
      <formula>$L91="Y"</formula>
    </cfRule>
  </conditionalFormatting>
  <conditionalFormatting sqref="B96">
    <cfRule type="expression" priority="4" dxfId="2" stopIfTrue="1">
      <formula>$L94="Z"</formula>
    </cfRule>
    <cfRule type="expression" priority="5" dxfId="1" stopIfTrue="1">
      <formula>$L94="T"</formula>
    </cfRule>
    <cfRule type="expression" priority="6" dxfId="0" stopIfTrue="1">
      <formula>$L94="Y"</formula>
    </cfRule>
  </conditionalFormatting>
  <conditionalFormatting sqref="B97:B101">
    <cfRule type="expression" priority="1" dxfId="2" stopIfTrue="1">
      <formula>$L97="Z"</formula>
    </cfRule>
    <cfRule type="expression" priority="2" dxfId="1" stopIfTrue="1">
      <formula>$L97="T"</formula>
    </cfRule>
    <cfRule type="expression" priority="3" dxfId="0" stopIfTrue="1">
      <formula>$L97="Y"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 topLeftCell="A7">
      <selection activeCell="C23" sqref="C23:J26"/>
    </sheetView>
  </sheetViews>
  <sheetFormatPr defaultColWidth="9.140625" defaultRowHeight="15"/>
  <cols>
    <col min="1" max="1" width="4.00390625" style="52" customWidth="1"/>
    <col min="2" max="2" width="70.57421875" style="52" customWidth="1"/>
    <col min="3" max="3" width="4.140625" style="52" customWidth="1"/>
    <col min="4" max="4" width="10.140625" style="52" customWidth="1"/>
    <col min="5" max="6" width="7.28125" style="52" customWidth="1"/>
    <col min="7" max="7" width="6.7109375" style="52" customWidth="1"/>
    <col min="8" max="10" width="10.140625" style="52" customWidth="1"/>
    <col min="11" max="11" width="23.57421875" style="126" customWidth="1"/>
    <col min="12" max="12" width="9.140625" style="126" customWidth="1"/>
    <col min="13" max="14" width="9.140625" style="86" customWidth="1"/>
    <col min="15" max="16384" width="9.140625" style="52" customWidth="1"/>
  </cols>
  <sheetData>
    <row r="1" spans="1:10" ht="12.95" customHeight="1">
      <c r="A1" s="1" t="s">
        <v>200</v>
      </c>
      <c r="B1" s="37"/>
      <c r="C1" s="2"/>
      <c r="D1" s="2"/>
      <c r="E1" s="3"/>
      <c r="F1" s="3"/>
      <c r="G1" s="3"/>
      <c r="H1" s="176" t="s">
        <v>42</v>
      </c>
      <c r="I1" s="176"/>
      <c r="J1" s="176"/>
    </row>
    <row r="2" spans="1:10" ht="12.95" customHeight="1">
      <c r="A2" s="4" t="s">
        <v>0</v>
      </c>
      <c r="B2" s="174" t="s">
        <v>1</v>
      </c>
      <c r="C2" s="4"/>
      <c r="D2" s="4" t="s">
        <v>2</v>
      </c>
      <c r="E2" s="174" t="s">
        <v>3</v>
      </c>
      <c r="F2" s="174" t="s">
        <v>4</v>
      </c>
      <c r="G2" s="174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75"/>
      <c r="C3" s="5"/>
      <c r="D3" s="5" t="s">
        <v>10</v>
      </c>
      <c r="E3" s="175"/>
      <c r="F3" s="175"/>
      <c r="G3" s="175"/>
      <c r="H3" s="5" t="s">
        <v>11</v>
      </c>
      <c r="I3" s="5" t="s">
        <v>43</v>
      </c>
      <c r="J3" s="5" t="s">
        <v>11</v>
      </c>
    </row>
    <row r="4" spans="1:3" ht="12.95" customHeight="1">
      <c r="A4" s="74" t="s">
        <v>12</v>
      </c>
      <c r="B4" s="75"/>
      <c r="C4" s="76"/>
    </row>
    <row r="5" spans="1:10" ht="12.95" customHeight="1">
      <c r="A5" s="112" t="s">
        <v>13</v>
      </c>
      <c r="B5" s="92" t="s">
        <v>211</v>
      </c>
      <c r="C5" s="81" t="s">
        <v>49</v>
      </c>
      <c r="D5" s="94"/>
      <c r="E5" s="82">
        <v>3639</v>
      </c>
      <c r="F5" s="82">
        <v>3121</v>
      </c>
      <c r="G5" s="83" t="s">
        <v>210</v>
      </c>
      <c r="H5" s="97">
        <v>0</v>
      </c>
      <c r="I5" s="93">
        <v>100</v>
      </c>
      <c r="J5" s="84">
        <f>H5+I5</f>
        <v>100</v>
      </c>
    </row>
    <row r="6" spans="1:10" ht="12.95" customHeight="1">
      <c r="A6" s="113" t="s">
        <v>14</v>
      </c>
      <c r="B6" s="79" t="s">
        <v>215</v>
      </c>
      <c r="C6" s="89"/>
      <c r="D6" s="41" t="s">
        <v>51</v>
      </c>
      <c r="E6" s="113"/>
      <c r="F6" s="113">
        <v>4122</v>
      </c>
      <c r="G6" s="41" t="s">
        <v>214</v>
      </c>
      <c r="H6" s="54">
        <v>181</v>
      </c>
      <c r="I6" s="55">
        <v>9</v>
      </c>
      <c r="J6" s="77">
        <f>H6+I6</f>
        <v>190</v>
      </c>
    </row>
    <row r="7" spans="1:10" ht="12.95" customHeight="1">
      <c r="A7" s="112" t="s">
        <v>35</v>
      </c>
      <c r="B7" s="79" t="s">
        <v>219</v>
      </c>
      <c r="C7" s="89"/>
      <c r="D7" s="41"/>
      <c r="E7" s="113"/>
      <c r="F7" s="113">
        <v>2460</v>
      </c>
      <c r="G7" s="41"/>
      <c r="H7" s="54">
        <v>170</v>
      </c>
      <c r="I7" s="55">
        <v>-109</v>
      </c>
      <c r="J7" s="77">
        <f>H7+I7</f>
        <v>61</v>
      </c>
    </row>
    <row r="8" spans="1:10" ht="12.95" customHeight="1">
      <c r="A8" s="180" t="s">
        <v>36</v>
      </c>
      <c r="B8" s="92" t="s">
        <v>217</v>
      </c>
      <c r="C8" s="81" t="s">
        <v>49</v>
      </c>
      <c r="D8" s="83"/>
      <c r="E8" s="82">
        <v>5512</v>
      </c>
      <c r="F8" s="82">
        <v>2324</v>
      </c>
      <c r="G8" s="83" t="s">
        <v>48</v>
      </c>
      <c r="H8" s="97">
        <v>0</v>
      </c>
      <c r="I8" s="93">
        <v>8</v>
      </c>
      <c r="J8" s="84">
        <f>H8+I8</f>
        <v>8</v>
      </c>
    </row>
    <row r="9" spans="1:10" ht="12.95" customHeight="1">
      <c r="A9" s="181"/>
      <c r="B9" s="92" t="s">
        <v>218</v>
      </c>
      <c r="C9" s="81" t="s">
        <v>49</v>
      </c>
      <c r="D9" s="83"/>
      <c r="E9" s="82">
        <v>5512</v>
      </c>
      <c r="F9" s="82">
        <v>2111</v>
      </c>
      <c r="G9" s="83" t="s">
        <v>48</v>
      </c>
      <c r="H9" s="97">
        <v>0</v>
      </c>
      <c r="I9" s="93">
        <v>15</v>
      </c>
      <c r="J9" s="84">
        <f>H9+I9</f>
        <v>15</v>
      </c>
    </row>
    <row r="10" spans="1:14" ht="12.95" customHeight="1">
      <c r="A10" s="6"/>
      <c r="B10" s="7"/>
      <c r="C10" s="8"/>
      <c r="D10" s="8"/>
      <c r="E10" s="177" t="s">
        <v>15</v>
      </c>
      <c r="F10" s="177"/>
      <c r="G10" s="177"/>
      <c r="H10" s="85">
        <f>SUM(H5:H9)</f>
        <v>351</v>
      </c>
      <c r="I10" s="85">
        <f aca="true" t="shared" si="0" ref="I10:J10">SUM(I5:I9)</f>
        <v>23</v>
      </c>
      <c r="J10" s="85">
        <f t="shared" si="0"/>
        <v>374</v>
      </c>
      <c r="L10" s="128"/>
      <c r="M10" s="111">
        <v>40</v>
      </c>
      <c r="N10" s="111">
        <v>5172</v>
      </c>
    </row>
    <row r="11" spans="1:12" ht="12.95" customHeight="1">
      <c r="A11" s="6"/>
      <c r="B11" s="9" t="s">
        <v>54</v>
      </c>
      <c r="C11" s="8"/>
      <c r="D11" s="8"/>
      <c r="E11" s="178" t="s">
        <v>16</v>
      </c>
      <c r="F11" s="178"/>
      <c r="G11" s="178"/>
      <c r="H11" s="85">
        <v>0</v>
      </c>
      <c r="I11" s="85">
        <v>0</v>
      </c>
      <c r="J11" s="85">
        <v>0</v>
      </c>
      <c r="K11" s="129"/>
      <c r="L11" s="130"/>
    </row>
    <row r="12" spans="1:11" ht="12.95" customHeight="1">
      <c r="A12" s="6"/>
      <c r="B12" s="10"/>
      <c r="C12" s="8"/>
      <c r="D12" s="8"/>
      <c r="E12" s="179" t="s">
        <v>17</v>
      </c>
      <c r="F12" s="179"/>
      <c r="G12" s="179"/>
      <c r="H12" s="85">
        <v>0</v>
      </c>
      <c r="I12" s="85">
        <v>0</v>
      </c>
      <c r="J12" s="85">
        <v>0</v>
      </c>
      <c r="K12" s="131"/>
    </row>
    <row r="13" spans="1:10" ht="12.95" customHeight="1">
      <c r="A13" s="12"/>
      <c r="B13" s="13"/>
      <c r="C13" s="14"/>
      <c r="D13" s="14"/>
      <c r="E13" s="179" t="s">
        <v>18</v>
      </c>
      <c r="F13" s="179"/>
      <c r="G13" s="179"/>
      <c r="H13" s="15">
        <f>H10-H11-H12</f>
        <v>351</v>
      </c>
      <c r="I13" s="15">
        <f>I10-I11-I12</f>
        <v>23</v>
      </c>
      <c r="J13" s="15">
        <f>J10-J11-J12</f>
        <v>374</v>
      </c>
    </row>
    <row r="14" spans="1:10" ht="12.95" customHeight="1">
      <c r="A14" s="16" t="s">
        <v>19</v>
      </c>
      <c r="B14" s="17"/>
      <c r="C14" s="18"/>
      <c r="D14" s="18"/>
      <c r="E14" s="19"/>
      <c r="F14" s="17"/>
      <c r="G14" s="17"/>
      <c r="H14" s="20"/>
      <c r="I14" s="20"/>
      <c r="J14" s="21"/>
    </row>
    <row r="15" spans="1:10" ht="12.95" customHeight="1">
      <c r="A15" s="157" t="s">
        <v>13</v>
      </c>
      <c r="B15" s="146" t="s">
        <v>201</v>
      </c>
      <c r="C15" s="155" t="s">
        <v>49</v>
      </c>
      <c r="D15" s="153">
        <v>143533092</v>
      </c>
      <c r="E15" s="82">
        <v>3113</v>
      </c>
      <c r="F15" s="82">
        <v>5011</v>
      </c>
      <c r="G15" s="83" t="s">
        <v>205</v>
      </c>
      <c r="H15" s="84">
        <v>0</v>
      </c>
      <c r="I15" s="154">
        <v>36</v>
      </c>
      <c r="J15" s="84">
        <f>H15+I15</f>
        <v>36</v>
      </c>
    </row>
    <row r="16" spans="1:10" ht="12.95" customHeight="1">
      <c r="A16" s="157"/>
      <c r="B16" s="146" t="s">
        <v>202</v>
      </c>
      <c r="C16" s="81" t="s">
        <v>49</v>
      </c>
      <c r="D16" s="82">
        <v>143533092</v>
      </c>
      <c r="E16" s="94" t="s">
        <v>206</v>
      </c>
      <c r="F16" s="83" t="s">
        <v>207</v>
      </c>
      <c r="G16" s="83" t="s">
        <v>205</v>
      </c>
      <c r="H16" s="97">
        <v>0</v>
      </c>
      <c r="I16" s="93">
        <v>10</v>
      </c>
      <c r="J16" s="84">
        <f>H16+I16</f>
        <v>10</v>
      </c>
    </row>
    <row r="17" spans="1:10" ht="12.95" customHeight="1">
      <c r="A17" s="157"/>
      <c r="B17" s="146" t="s">
        <v>203</v>
      </c>
      <c r="C17" s="81" t="s">
        <v>49</v>
      </c>
      <c r="D17" s="82">
        <v>143533092</v>
      </c>
      <c r="E17" s="82">
        <v>3113</v>
      </c>
      <c r="F17" s="82">
        <v>5032</v>
      </c>
      <c r="G17" s="83" t="s">
        <v>205</v>
      </c>
      <c r="H17" s="97">
        <v>0</v>
      </c>
      <c r="I17" s="93">
        <v>4</v>
      </c>
      <c r="J17" s="84">
        <f>H17+I17</f>
        <v>4</v>
      </c>
    </row>
    <row r="18" spans="1:14" s="51" customFormat="1" ht="12.95" customHeight="1">
      <c r="A18" s="157"/>
      <c r="B18" s="148" t="s">
        <v>220</v>
      </c>
      <c r="C18" s="42"/>
      <c r="D18" s="42"/>
      <c r="E18" s="113">
        <v>6171</v>
      </c>
      <c r="F18" s="113">
        <v>5011</v>
      </c>
      <c r="G18" s="41"/>
      <c r="H18" s="54">
        <v>74969.4</v>
      </c>
      <c r="I18" s="55">
        <v>-50</v>
      </c>
      <c r="J18" s="77">
        <f aca="true" t="shared" si="1" ref="J18:J19">H18+I18</f>
        <v>74919.4</v>
      </c>
      <c r="K18" s="127"/>
      <c r="L18" s="132"/>
      <c r="M18" s="70"/>
      <c r="N18" s="70"/>
    </row>
    <row r="19" spans="1:14" s="51" customFormat="1" ht="12.95" customHeight="1">
      <c r="A19" s="145" t="s">
        <v>14</v>
      </c>
      <c r="B19" s="150" t="s">
        <v>212</v>
      </c>
      <c r="C19" s="149"/>
      <c r="D19" s="149"/>
      <c r="E19" s="113">
        <v>6171</v>
      </c>
      <c r="F19" s="113">
        <v>5137</v>
      </c>
      <c r="G19" s="149"/>
      <c r="H19" s="54">
        <v>1851</v>
      </c>
      <c r="I19" s="55">
        <v>-217</v>
      </c>
      <c r="J19" s="77">
        <f t="shared" si="1"/>
        <v>1634</v>
      </c>
      <c r="K19" s="127"/>
      <c r="L19" s="132"/>
      <c r="M19" s="70"/>
      <c r="N19" s="70"/>
    </row>
    <row r="20" spans="1:14" s="51" customFormat="1" ht="12.95" customHeight="1">
      <c r="A20" s="151" t="s">
        <v>35</v>
      </c>
      <c r="B20" s="107" t="s">
        <v>216</v>
      </c>
      <c r="C20" s="42"/>
      <c r="D20" s="42"/>
      <c r="E20" s="113">
        <v>5512</v>
      </c>
      <c r="F20" s="113">
        <v>5021</v>
      </c>
      <c r="G20" s="41" t="s">
        <v>48</v>
      </c>
      <c r="H20" s="54">
        <v>100</v>
      </c>
      <c r="I20" s="55">
        <v>23</v>
      </c>
      <c r="J20" s="77">
        <f aca="true" t="shared" si="2" ref="J20">H20+I20</f>
        <v>123</v>
      </c>
      <c r="K20" s="127"/>
      <c r="L20" s="132"/>
      <c r="M20" s="70"/>
      <c r="N20" s="70"/>
    </row>
    <row r="21" spans="1:10" ht="12.95" customHeight="1">
      <c r="A21" s="156"/>
      <c r="B21" s="57"/>
      <c r="C21" s="73"/>
      <c r="D21" s="73"/>
      <c r="E21" s="171" t="s">
        <v>20</v>
      </c>
      <c r="F21" s="172"/>
      <c r="G21" s="173"/>
      <c r="H21" s="108">
        <f>SUM(H15:H20)</f>
        <v>76920.4</v>
      </c>
      <c r="I21" s="108">
        <f>SUM(I15:I20)</f>
        <v>-194</v>
      </c>
      <c r="J21" s="108">
        <f>SUM(J15:J20)</f>
        <v>76726.4</v>
      </c>
    </row>
    <row r="22" spans="1:10" ht="12.95" customHeight="1">
      <c r="A22" s="38" t="s">
        <v>21</v>
      </c>
      <c r="B22" s="17"/>
      <c r="C22" s="18"/>
      <c r="D22" s="18"/>
      <c r="E22" s="19"/>
      <c r="F22" s="17"/>
      <c r="G22" s="17"/>
      <c r="H22" s="20"/>
      <c r="I22" s="20"/>
      <c r="J22" s="23"/>
    </row>
    <row r="23" spans="1:11" ht="12.95" customHeight="1">
      <c r="A23" s="157" t="s">
        <v>13</v>
      </c>
      <c r="B23" s="146" t="s">
        <v>204</v>
      </c>
      <c r="C23" s="81" t="s">
        <v>49</v>
      </c>
      <c r="D23" s="82">
        <v>149517519</v>
      </c>
      <c r="E23" s="82">
        <v>3429</v>
      </c>
      <c r="F23" s="82">
        <v>6121</v>
      </c>
      <c r="G23" s="83" t="s">
        <v>209</v>
      </c>
      <c r="H23" s="97">
        <v>0</v>
      </c>
      <c r="I23" s="93">
        <v>5825.7</v>
      </c>
      <c r="J23" s="84">
        <f>H23+I23</f>
        <v>5825.7</v>
      </c>
      <c r="K23" s="20"/>
    </row>
    <row r="24" spans="1:11" ht="12.95" customHeight="1">
      <c r="A24" s="157"/>
      <c r="B24" s="146" t="s">
        <v>204</v>
      </c>
      <c r="C24" s="81" t="s">
        <v>49</v>
      </c>
      <c r="D24" s="82">
        <v>149517085</v>
      </c>
      <c r="E24" s="94" t="s">
        <v>155</v>
      </c>
      <c r="F24" s="83" t="s">
        <v>208</v>
      </c>
      <c r="G24" s="83" t="s">
        <v>209</v>
      </c>
      <c r="H24" s="97">
        <v>0</v>
      </c>
      <c r="I24" s="93">
        <v>407.8</v>
      </c>
      <c r="J24" s="84">
        <f>H24+I24</f>
        <v>407.8</v>
      </c>
      <c r="K24" s="20"/>
    </row>
    <row r="25" spans="1:10" ht="12.95" customHeight="1">
      <c r="A25" s="157"/>
      <c r="B25" s="121" t="s">
        <v>204</v>
      </c>
      <c r="C25" s="42"/>
      <c r="D25" s="42"/>
      <c r="E25" s="113">
        <v>3429</v>
      </c>
      <c r="F25" s="113">
        <v>6121</v>
      </c>
      <c r="G25" s="41" t="s">
        <v>209</v>
      </c>
      <c r="H25" s="54">
        <v>7862</v>
      </c>
      <c r="I25" s="55">
        <v>-6233.5</v>
      </c>
      <c r="J25" s="77">
        <f>H25+I25</f>
        <v>1628.5</v>
      </c>
    </row>
    <row r="26" spans="1:10" ht="12.95" customHeight="1">
      <c r="A26" s="145" t="s">
        <v>14</v>
      </c>
      <c r="B26" s="121" t="s">
        <v>213</v>
      </c>
      <c r="C26" s="42"/>
      <c r="D26" s="41"/>
      <c r="E26" s="143" t="s">
        <v>160</v>
      </c>
      <c r="F26" s="113">
        <v>6122</v>
      </c>
      <c r="G26" s="143"/>
      <c r="H26" s="109">
        <v>1139</v>
      </c>
      <c r="I26" s="55">
        <v>217</v>
      </c>
      <c r="J26" s="77">
        <f aca="true" t="shared" si="3" ref="J26">H26+I26</f>
        <v>1356</v>
      </c>
    </row>
    <row r="27" spans="1:10" ht="12.95" customHeight="1">
      <c r="A27" s="43"/>
      <c r="B27" s="44"/>
      <c r="C27" s="45"/>
      <c r="D27" s="45"/>
      <c r="E27" s="164" t="s">
        <v>22</v>
      </c>
      <c r="F27" s="164"/>
      <c r="G27" s="164"/>
      <c r="H27" s="78">
        <f>SUM(H23:H26)</f>
        <v>9001</v>
      </c>
      <c r="I27" s="78">
        <f>SUM(I23:I26)</f>
        <v>217</v>
      </c>
      <c r="J27" s="78">
        <f>SUM(J23:J26)</f>
        <v>9218</v>
      </c>
    </row>
    <row r="28" spans="1:10" ht="12.95" customHeight="1">
      <c r="A28" s="46" t="s">
        <v>31</v>
      </c>
      <c r="B28" s="47"/>
      <c r="C28" s="48"/>
      <c r="D28" s="48"/>
      <c r="E28" s="49"/>
      <c r="F28" s="49"/>
      <c r="G28" s="49"/>
      <c r="H28" s="33"/>
      <c r="I28" s="34"/>
      <c r="J28" s="11"/>
    </row>
    <row r="29" spans="1:10" ht="12.95" customHeight="1">
      <c r="A29" s="113" t="s">
        <v>13</v>
      </c>
      <c r="B29" s="79"/>
      <c r="C29" s="42"/>
      <c r="D29" s="113"/>
      <c r="E29" s="72"/>
      <c r="F29" s="41"/>
      <c r="G29" s="41"/>
      <c r="H29" s="54"/>
      <c r="I29" s="55"/>
      <c r="J29" s="54"/>
    </row>
    <row r="30" spans="1:10" ht="12" customHeight="1">
      <c r="A30" s="14"/>
      <c r="B30" s="13"/>
      <c r="C30" s="14"/>
      <c r="D30" s="14"/>
      <c r="E30" s="165" t="s">
        <v>32</v>
      </c>
      <c r="F30" s="166"/>
      <c r="G30" s="167"/>
      <c r="H30" s="50">
        <f>SUM(H29:H29)</f>
        <v>0</v>
      </c>
      <c r="I30" s="36">
        <v>0</v>
      </c>
      <c r="J30" s="50">
        <f>SUM(J29:J29)</f>
        <v>0</v>
      </c>
    </row>
    <row r="31" spans="1:10" ht="12.95" customHeight="1">
      <c r="A31" s="14"/>
      <c r="B31" s="13"/>
      <c r="C31" s="14"/>
      <c r="D31" s="14"/>
      <c r="E31" s="24"/>
      <c r="F31" s="24"/>
      <c r="G31" s="25"/>
      <c r="H31" s="33"/>
      <c r="I31" s="34"/>
      <c r="J31" s="35"/>
    </row>
    <row r="32" spans="1:10" ht="12.95" customHeight="1">
      <c r="A32" s="3"/>
      <c r="B32" s="26" t="s">
        <v>30</v>
      </c>
      <c r="C32" s="18"/>
      <c r="D32" s="18"/>
      <c r="E32" s="168" t="s">
        <v>15</v>
      </c>
      <c r="F32" s="169"/>
      <c r="G32" s="169"/>
      <c r="H32" s="170"/>
      <c r="I32" s="22">
        <f>I10</f>
        <v>23</v>
      </c>
      <c r="J32" s="39"/>
    </row>
    <row r="33" spans="1:10" ht="12.95" customHeight="1">
      <c r="A33" s="3"/>
      <c r="B33" s="17"/>
      <c r="C33" s="18"/>
      <c r="D33" s="18"/>
      <c r="E33" s="168" t="s">
        <v>23</v>
      </c>
      <c r="F33" s="169"/>
      <c r="G33" s="169"/>
      <c r="H33" s="170"/>
      <c r="I33" s="22">
        <f>I21+I11</f>
        <v>-194</v>
      </c>
      <c r="J33" s="12"/>
    </row>
    <row r="34" spans="1:10" ht="12.95" customHeight="1">
      <c r="A34" s="3"/>
      <c r="B34" s="17"/>
      <c r="C34" s="18"/>
      <c r="D34" s="18"/>
      <c r="E34" s="168" t="s">
        <v>24</v>
      </c>
      <c r="F34" s="169"/>
      <c r="G34" s="169"/>
      <c r="H34" s="170"/>
      <c r="I34" s="22">
        <f>I27+I12</f>
        <v>217</v>
      </c>
      <c r="J34" s="40"/>
    </row>
    <row r="35" spans="1:10" ht="12.95" customHeight="1">
      <c r="A35" s="3"/>
      <c r="B35" s="17"/>
      <c r="C35" s="18"/>
      <c r="D35" s="18"/>
      <c r="E35" s="168" t="s">
        <v>25</v>
      </c>
      <c r="F35" s="169"/>
      <c r="G35" s="169"/>
      <c r="H35" s="170"/>
      <c r="I35" s="22">
        <f>I33+I34</f>
        <v>23</v>
      </c>
      <c r="J35" s="40"/>
    </row>
    <row r="36" spans="1:10" ht="12.95" customHeight="1">
      <c r="A36" s="3"/>
      <c r="B36" s="17"/>
      <c r="C36" s="18"/>
      <c r="D36" s="18"/>
      <c r="E36" s="161" t="s">
        <v>26</v>
      </c>
      <c r="F36" s="162"/>
      <c r="G36" s="162"/>
      <c r="H36" s="163"/>
      <c r="I36" s="22">
        <f>I32-I35</f>
        <v>0</v>
      </c>
      <c r="J36" s="40"/>
    </row>
    <row r="37" spans="1:10" ht="12.95" customHeight="1">
      <c r="A37" s="3"/>
      <c r="B37" s="17"/>
      <c r="C37" s="18"/>
      <c r="D37" s="18"/>
      <c r="E37" s="161" t="s">
        <v>27</v>
      </c>
      <c r="F37" s="162"/>
      <c r="G37" s="162"/>
      <c r="H37" s="163"/>
      <c r="I37" s="22">
        <f>I30</f>
        <v>0</v>
      </c>
      <c r="J37" s="40"/>
    </row>
    <row r="38" spans="1:10" ht="12.95" customHeight="1">
      <c r="A38" s="3"/>
      <c r="B38" s="3"/>
      <c r="C38" s="29"/>
      <c r="D38" s="29"/>
      <c r="E38" s="30"/>
      <c r="F38" s="56"/>
      <c r="G38" s="57"/>
      <c r="H38" s="69" t="s">
        <v>45</v>
      </c>
      <c r="I38" s="68"/>
      <c r="J38" s="69" t="s">
        <v>45</v>
      </c>
    </row>
    <row r="39" spans="1:10" ht="12.95" customHeight="1">
      <c r="A39" s="3"/>
      <c r="B39" s="26" t="s">
        <v>33</v>
      </c>
      <c r="C39" s="18"/>
      <c r="D39" s="18"/>
      <c r="E39" s="32" t="s">
        <v>28</v>
      </c>
      <c r="F39" s="58"/>
      <c r="G39" s="59"/>
      <c r="H39" s="55">
        <v>611646.33</v>
      </c>
      <c r="I39" s="60">
        <f>I32</f>
        <v>23</v>
      </c>
      <c r="J39" s="60">
        <f>H39+I39</f>
        <v>611669.33</v>
      </c>
    </row>
    <row r="40" spans="1:10" ht="12.95" customHeight="1">
      <c r="A40" s="3"/>
      <c r="B40" s="17"/>
      <c r="C40" s="18"/>
      <c r="D40" s="18"/>
      <c r="E40" s="27" t="s">
        <v>23</v>
      </c>
      <c r="F40" s="61"/>
      <c r="G40" s="62"/>
      <c r="H40" s="63">
        <v>525100.63</v>
      </c>
      <c r="I40" s="60">
        <f>I21+I11</f>
        <v>-194</v>
      </c>
      <c r="J40" s="64">
        <f>H40+I40</f>
        <v>524906.63</v>
      </c>
    </row>
    <row r="41" spans="1:10" ht="12.95" customHeight="1">
      <c r="A41" s="3"/>
      <c r="B41" s="17"/>
      <c r="C41" s="18"/>
      <c r="D41" s="18"/>
      <c r="E41" s="12" t="s">
        <v>24</v>
      </c>
      <c r="F41" s="57"/>
      <c r="G41" s="65"/>
      <c r="H41" s="63">
        <v>94080.6</v>
      </c>
      <c r="I41" s="60">
        <f>I27+I12</f>
        <v>217</v>
      </c>
      <c r="J41" s="64">
        <f>H41+I41</f>
        <v>94297.6</v>
      </c>
    </row>
    <row r="42" spans="1:10" ht="12.95" customHeight="1">
      <c r="A42" s="3"/>
      <c r="C42" s="29"/>
      <c r="D42" s="29"/>
      <c r="E42" s="28" t="s">
        <v>34</v>
      </c>
      <c r="F42" s="61"/>
      <c r="G42" s="62"/>
      <c r="H42" s="60">
        <f>H40+H41</f>
        <v>619181.23</v>
      </c>
      <c r="I42" s="60">
        <f>SUM(I40:I41)</f>
        <v>23</v>
      </c>
      <c r="J42" s="60">
        <f>SUM(J40:J41)</f>
        <v>619204.23</v>
      </c>
    </row>
    <row r="43" spans="1:10" ht="12.95" customHeight="1">
      <c r="A43" s="3"/>
      <c r="B43" s="3"/>
      <c r="C43" s="29"/>
      <c r="D43" s="29"/>
      <c r="E43" s="12" t="s">
        <v>18</v>
      </c>
      <c r="F43" s="57"/>
      <c r="G43" s="65"/>
      <c r="H43" s="64">
        <f>H39-H42</f>
        <v>-7534.900000000023</v>
      </c>
      <c r="I43" s="60">
        <f>I39-I42</f>
        <v>0</v>
      </c>
      <c r="J43" s="64">
        <f>J39-J42</f>
        <v>-7534.900000000023</v>
      </c>
    </row>
    <row r="44" spans="1:10" ht="12.95" customHeight="1">
      <c r="A44" s="3"/>
      <c r="B44" s="31" t="s">
        <v>44</v>
      </c>
      <c r="C44" s="29"/>
      <c r="D44" s="29"/>
      <c r="E44" s="28" t="s">
        <v>29</v>
      </c>
      <c r="F44" s="61"/>
      <c r="G44" s="62"/>
      <c r="H44" s="66">
        <v>7534.9</v>
      </c>
      <c r="I44" s="60">
        <f>I37</f>
        <v>0</v>
      </c>
      <c r="J44" s="64">
        <f>H44+I44</f>
        <v>7534.9</v>
      </c>
    </row>
    <row r="45" spans="6:10" ht="12.95" customHeight="1">
      <c r="F45" s="67"/>
      <c r="G45" s="67"/>
      <c r="H45" s="67"/>
      <c r="I45" s="67"/>
      <c r="J45" s="67"/>
    </row>
    <row r="46" spans="6:10" ht="12.95" customHeight="1">
      <c r="F46" s="67"/>
      <c r="G46" s="67"/>
      <c r="H46" s="67"/>
      <c r="I46" s="67"/>
      <c r="J46" s="67"/>
    </row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</sheetData>
  <mergeCells count="21">
    <mergeCell ref="A8:A9"/>
    <mergeCell ref="E11:G11"/>
    <mergeCell ref="E12:G12"/>
    <mergeCell ref="E13:G13"/>
    <mergeCell ref="H1:J1"/>
    <mergeCell ref="B2:B3"/>
    <mergeCell ref="E2:E3"/>
    <mergeCell ref="F2:F3"/>
    <mergeCell ref="G2:G3"/>
    <mergeCell ref="E10:G10"/>
    <mergeCell ref="E34:H34"/>
    <mergeCell ref="E35:H35"/>
    <mergeCell ref="E36:H36"/>
    <mergeCell ref="E37:H37"/>
    <mergeCell ref="A15:A18"/>
    <mergeCell ref="A23:A25"/>
    <mergeCell ref="E21:G21"/>
    <mergeCell ref="E27:G27"/>
    <mergeCell ref="E30:G30"/>
    <mergeCell ref="E32:H32"/>
    <mergeCell ref="E33:H33"/>
  </mergeCells>
  <conditionalFormatting sqref="B1:B2">
    <cfRule type="expression" priority="73" dxfId="2" stopIfTrue="1">
      <formula>$K1="Z"</formula>
    </cfRule>
    <cfRule type="expression" priority="74" dxfId="1" stopIfTrue="1">
      <formula>$K1="T"</formula>
    </cfRule>
    <cfRule type="expression" priority="75" dxfId="0" stopIfTrue="1">
      <formula>$K1="Y"</formula>
    </cfRule>
  </conditionalFormatting>
  <conditionalFormatting sqref="B2">
    <cfRule type="expression" priority="70" dxfId="2" stopIfTrue="1">
      <formula>$K2="Z"</formula>
    </cfRule>
    <cfRule type="expression" priority="71" dxfId="1" stopIfTrue="1">
      <formula>$K2="T"</formula>
    </cfRule>
    <cfRule type="expression" priority="72" dxfId="0" stopIfTrue="1">
      <formula>$K2="Y"</formula>
    </cfRule>
  </conditionalFormatting>
  <conditionalFormatting sqref="C10:D12 B1:B2">
    <cfRule type="expression" priority="67" dxfId="2" stopIfTrue="1">
      <formula>#REF!="Z"</formula>
    </cfRule>
    <cfRule type="expression" priority="68" dxfId="1" stopIfTrue="1">
      <formula>#REF!="T"</formula>
    </cfRule>
    <cfRule type="expression" priority="69" dxfId="0" stopIfTrue="1">
      <formula>#REF!="Y"</formula>
    </cfRule>
  </conditionalFormatting>
  <conditionalFormatting sqref="H40">
    <cfRule type="expression" priority="64" dxfId="2" stopIfTrue="1">
      <formula>$J40="Z"</formula>
    </cfRule>
    <cfRule type="expression" priority="65" dxfId="1" stopIfTrue="1">
      <formula>$J40="T"</formula>
    </cfRule>
    <cfRule type="expression" priority="66" dxfId="0" stopIfTrue="1">
      <formula>$J40="Y"</formula>
    </cfRule>
  </conditionalFormatting>
  <conditionalFormatting sqref="H41">
    <cfRule type="expression" priority="61" dxfId="2" stopIfTrue="1">
      <formula>$J41="Z"</formula>
    </cfRule>
    <cfRule type="expression" priority="62" dxfId="1" stopIfTrue="1">
      <formula>$J41="T"</formula>
    </cfRule>
    <cfRule type="expression" priority="63" dxfId="0" stopIfTrue="1">
      <formula>$J41="Y"</formula>
    </cfRule>
  </conditionalFormatting>
  <conditionalFormatting sqref="H40">
    <cfRule type="expression" priority="58" dxfId="2" stopIfTrue="1">
      <formula>$J40="Z"</formula>
    </cfRule>
    <cfRule type="expression" priority="59" dxfId="1" stopIfTrue="1">
      <formula>$J40="T"</formula>
    </cfRule>
    <cfRule type="expression" priority="60" dxfId="0" stopIfTrue="1">
      <formula>$J40="Y"</formula>
    </cfRule>
  </conditionalFormatting>
  <conditionalFormatting sqref="H41">
    <cfRule type="expression" priority="55" dxfId="2" stopIfTrue="1">
      <formula>$J41="Z"</formula>
    </cfRule>
    <cfRule type="expression" priority="56" dxfId="1" stopIfTrue="1">
      <formula>$J41="T"</formula>
    </cfRule>
    <cfRule type="expression" priority="57" dxfId="0" stopIfTrue="1">
      <formula>$J41="Y"</formula>
    </cfRule>
  </conditionalFormatting>
  <conditionalFormatting sqref="E16:F16 B20 B26">
    <cfRule type="expression" priority="52" dxfId="2" stopIfTrue="1">
      <formula>$L16="Z"</formula>
    </cfRule>
    <cfRule type="expression" priority="53" dxfId="1" stopIfTrue="1">
      <formula>$L16="T"</formula>
    </cfRule>
    <cfRule type="expression" priority="54" dxfId="0" stopIfTrue="1">
      <formula>$L16="Y"</formula>
    </cfRule>
  </conditionalFormatting>
  <conditionalFormatting sqref="B15:B17">
    <cfRule type="expression" priority="1" dxfId="2" stopIfTrue="1">
      <formula>$L15="Z"</formula>
    </cfRule>
    <cfRule type="expression" priority="2" dxfId="1" stopIfTrue="1">
      <formula>$L15="T"</formula>
    </cfRule>
    <cfRule type="expression" priority="3" dxfId="0" stopIfTrue="1">
      <formula>$L15="Y"</formula>
    </cfRule>
  </conditionalFormatting>
  <conditionalFormatting sqref="E24:F24">
    <cfRule type="expression" priority="16162" dxfId="2" stopIfTrue="1">
      <formula>#REF!="Z"</formula>
    </cfRule>
    <cfRule type="expression" priority="16163" dxfId="1" stopIfTrue="1">
      <formula>#REF!="T"</formula>
    </cfRule>
    <cfRule type="expression" priority="16164" dxfId="0" stopIfTrue="1">
      <formula>#REF!="Y"</formula>
    </cfRule>
  </conditionalFormatting>
  <conditionalFormatting sqref="B23:B25">
    <cfRule type="expression" priority="16165" dxfId="2" stopIfTrue="1">
      <formula>$L19="Z"</formula>
    </cfRule>
    <cfRule type="expression" priority="16166" dxfId="1" stopIfTrue="1">
      <formula>$L19="T"</formula>
    </cfRule>
    <cfRule type="expression" priority="16167" dxfId="0" stopIfTrue="1">
      <formula>$L19="Y"</formula>
    </cfRule>
  </conditionalFormatting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workbookViewId="0" topLeftCell="A1">
      <selection activeCell="O17" sqref="O17"/>
    </sheetView>
  </sheetViews>
  <sheetFormatPr defaultColWidth="9.140625" defaultRowHeight="15"/>
  <cols>
    <col min="1" max="1" width="4.00390625" style="52" customWidth="1"/>
    <col min="2" max="2" width="69.8515625" style="52" customWidth="1"/>
    <col min="3" max="3" width="4.140625" style="52" customWidth="1"/>
    <col min="4" max="4" width="10.140625" style="52" customWidth="1"/>
    <col min="5" max="6" width="7.28125" style="52" customWidth="1"/>
    <col min="7" max="7" width="6.7109375" style="52" customWidth="1"/>
    <col min="8" max="8" width="10.140625" style="52" customWidth="1"/>
    <col min="9" max="9" width="11.28125" style="52" customWidth="1"/>
    <col min="10" max="10" width="10.140625" style="52" customWidth="1"/>
    <col min="11" max="11" width="23.57421875" style="126" customWidth="1"/>
    <col min="12" max="12" width="9.140625" style="126" customWidth="1"/>
    <col min="13" max="14" width="9.140625" style="86" customWidth="1"/>
    <col min="15" max="16384" width="9.140625" style="52" customWidth="1"/>
  </cols>
  <sheetData>
    <row r="1" spans="1:10" ht="12.95" customHeight="1">
      <c r="A1" s="1" t="s">
        <v>224</v>
      </c>
      <c r="B1" s="37"/>
      <c r="C1" s="2"/>
      <c r="D1" s="2"/>
      <c r="E1" s="3"/>
      <c r="F1" s="3"/>
      <c r="G1" s="3"/>
      <c r="H1" s="182" t="s">
        <v>226</v>
      </c>
      <c r="I1" s="182"/>
      <c r="J1" s="182"/>
    </row>
    <row r="2" spans="1:10" ht="12.95" customHeight="1">
      <c r="A2" s="4" t="s">
        <v>0</v>
      </c>
      <c r="B2" s="174" t="s">
        <v>1</v>
      </c>
      <c r="C2" s="4"/>
      <c r="D2" s="4" t="s">
        <v>2</v>
      </c>
      <c r="E2" s="174" t="s">
        <v>3</v>
      </c>
      <c r="F2" s="174" t="s">
        <v>4</v>
      </c>
      <c r="G2" s="174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75"/>
      <c r="C3" s="5"/>
      <c r="D3" s="5" t="s">
        <v>10</v>
      </c>
      <c r="E3" s="175"/>
      <c r="F3" s="175"/>
      <c r="G3" s="175"/>
      <c r="H3" s="5" t="s">
        <v>11</v>
      </c>
      <c r="I3" s="5" t="s">
        <v>43</v>
      </c>
      <c r="J3" s="5" t="s">
        <v>11</v>
      </c>
    </row>
    <row r="4" spans="1:3" ht="12.95" customHeight="1">
      <c r="A4" s="74" t="s">
        <v>12</v>
      </c>
      <c r="B4" s="75"/>
      <c r="C4" s="76"/>
    </row>
    <row r="5" spans="1:10" ht="12.95" customHeight="1">
      <c r="A5" s="152" t="s">
        <v>13</v>
      </c>
      <c r="B5" s="92" t="s">
        <v>50</v>
      </c>
      <c r="C5" s="81" t="s">
        <v>49</v>
      </c>
      <c r="D5" s="94" t="s">
        <v>47</v>
      </c>
      <c r="E5" s="82"/>
      <c r="F5" s="82">
        <v>4222</v>
      </c>
      <c r="G5" s="83" t="s">
        <v>48</v>
      </c>
      <c r="H5" s="97">
        <v>0</v>
      </c>
      <c r="I5" s="93">
        <v>500</v>
      </c>
      <c r="J5" s="84">
        <f aca="true" t="shared" si="0" ref="J5:J14">H5+I5</f>
        <v>500</v>
      </c>
    </row>
    <row r="6" spans="1:10" ht="12.95" customHeight="1">
      <c r="A6" s="113" t="s">
        <v>14</v>
      </c>
      <c r="B6" s="79" t="s">
        <v>53</v>
      </c>
      <c r="C6" s="89"/>
      <c r="D6" s="41" t="s">
        <v>51</v>
      </c>
      <c r="E6" s="113"/>
      <c r="F6" s="113">
        <v>4122</v>
      </c>
      <c r="G6" s="41" t="s">
        <v>52</v>
      </c>
      <c r="H6" s="54">
        <v>88.2</v>
      </c>
      <c r="I6" s="55">
        <v>9.8</v>
      </c>
      <c r="J6" s="77">
        <f t="shared" si="0"/>
        <v>98</v>
      </c>
    </row>
    <row r="7" spans="1:10" ht="12.95" customHeight="1">
      <c r="A7" s="113" t="s">
        <v>35</v>
      </c>
      <c r="B7" s="92" t="s">
        <v>131</v>
      </c>
      <c r="C7" s="81" t="s">
        <v>49</v>
      </c>
      <c r="D7" s="83"/>
      <c r="E7" s="82">
        <v>5311</v>
      </c>
      <c r="F7" s="82">
        <v>2322</v>
      </c>
      <c r="G7" s="83" t="s">
        <v>81</v>
      </c>
      <c r="H7" s="97">
        <v>0</v>
      </c>
      <c r="I7" s="93">
        <v>100</v>
      </c>
      <c r="J7" s="84">
        <f t="shared" si="0"/>
        <v>100</v>
      </c>
    </row>
    <row r="8" spans="1:10" ht="12.95" customHeight="1">
      <c r="A8" s="136" t="s">
        <v>36</v>
      </c>
      <c r="B8" s="92" t="s">
        <v>130</v>
      </c>
      <c r="C8" s="81" t="s">
        <v>49</v>
      </c>
      <c r="D8" s="83"/>
      <c r="E8" s="82">
        <v>6171</v>
      </c>
      <c r="F8" s="82">
        <v>2324</v>
      </c>
      <c r="G8" s="83"/>
      <c r="H8" s="97">
        <v>0</v>
      </c>
      <c r="I8" s="93">
        <v>72.6</v>
      </c>
      <c r="J8" s="84">
        <f t="shared" si="0"/>
        <v>72.6</v>
      </c>
    </row>
    <row r="9" spans="1:10" ht="12.95" customHeight="1">
      <c r="A9" s="113" t="s">
        <v>37</v>
      </c>
      <c r="B9" s="92" t="s">
        <v>135</v>
      </c>
      <c r="C9" s="81" t="s">
        <v>49</v>
      </c>
      <c r="D9" s="83"/>
      <c r="E9" s="82">
        <v>3632</v>
      </c>
      <c r="F9" s="82">
        <v>2324</v>
      </c>
      <c r="G9" s="83"/>
      <c r="H9" s="97">
        <v>0</v>
      </c>
      <c r="I9" s="93">
        <v>92</v>
      </c>
      <c r="J9" s="84">
        <f t="shared" si="0"/>
        <v>92</v>
      </c>
    </row>
    <row r="10" spans="1:10" ht="12.95" customHeight="1">
      <c r="A10" s="152" t="s">
        <v>38</v>
      </c>
      <c r="B10" s="92" t="s">
        <v>211</v>
      </c>
      <c r="C10" s="81" t="s">
        <v>49</v>
      </c>
      <c r="D10" s="94"/>
      <c r="E10" s="82">
        <v>3639</v>
      </c>
      <c r="F10" s="82">
        <v>3121</v>
      </c>
      <c r="G10" s="83" t="s">
        <v>210</v>
      </c>
      <c r="H10" s="97">
        <v>0</v>
      </c>
      <c r="I10" s="93">
        <v>100</v>
      </c>
      <c r="J10" s="84">
        <f t="shared" si="0"/>
        <v>100</v>
      </c>
    </row>
    <row r="11" spans="1:10" ht="12.95" customHeight="1">
      <c r="A11" s="113" t="s">
        <v>39</v>
      </c>
      <c r="B11" s="79" t="s">
        <v>215</v>
      </c>
      <c r="C11" s="89"/>
      <c r="D11" s="41" t="s">
        <v>51</v>
      </c>
      <c r="E11" s="113"/>
      <c r="F11" s="113">
        <v>4122</v>
      </c>
      <c r="G11" s="41" t="s">
        <v>214</v>
      </c>
      <c r="H11" s="54">
        <v>181</v>
      </c>
      <c r="I11" s="55">
        <v>9</v>
      </c>
      <c r="J11" s="77">
        <f t="shared" si="0"/>
        <v>190</v>
      </c>
    </row>
    <row r="12" spans="1:10" ht="12.95" customHeight="1">
      <c r="A12" s="113" t="s">
        <v>40</v>
      </c>
      <c r="B12" s="79" t="s">
        <v>219</v>
      </c>
      <c r="C12" s="89"/>
      <c r="D12" s="41"/>
      <c r="E12" s="113"/>
      <c r="F12" s="113">
        <v>2460</v>
      </c>
      <c r="G12" s="41"/>
      <c r="H12" s="54">
        <v>170</v>
      </c>
      <c r="I12" s="55">
        <v>-109</v>
      </c>
      <c r="J12" s="77">
        <f t="shared" si="0"/>
        <v>61</v>
      </c>
    </row>
    <row r="13" spans="1:10" ht="12.95" customHeight="1">
      <c r="A13" s="180" t="s">
        <v>116</v>
      </c>
      <c r="B13" s="92" t="s">
        <v>217</v>
      </c>
      <c r="C13" s="81" t="s">
        <v>49</v>
      </c>
      <c r="D13" s="83"/>
      <c r="E13" s="82">
        <v>5512</v>
      </c>
      <c r="F13" s="82">
        <v>2324</v>
      </c>
      <c r="G13" s="83" t="s">
        <v>48</v>
      </c>
      <c r="H13" s="97">
        <v>0</v>
      </c>
      <c r="I13" s="93">
        <v>8</v>
      </c>
      <c r="J13" s="84">
        <f t="shared" si="0"/>
        <v>8</v>
      </c>
    </row>
    <row r="14" spans="1:10" ht="12.95" customHeight="1">
      <c r="A14" s="181"/>
      <c r="B14" s="92" t="s">
        <v>218</v>
      </c>
      <c r="C14" s="81" t="s">
        <v>49</v>
      </c>
      <c r="D14" s="83"/>
      <c r="E14" s="82">
        <v>5512</v>
      </c>
      <c r="F14" s="82">
        <v>2111</v>
      </c>
      <c r="G14" s="83" t="s">
        <v>48</v>
      </c>
      <c r="H14" s="97">
        <v>0</v>
      </c>
      <c r="I14" s="93">
        <v>15</v>
      </c>
      <c r="J14" s="84">
        <f t="shared" si="0"/>
        <v>15</v>
      </c>
    </row>
    <row r="15" spans="1:14" ht="12.95" customHeight="1">
      <c r="A15" s="6"/>
      <c r="B15" s="7"/>
      <c r="C15" s="8"/>
      <c r="D15" s="8"/>
      <c r="E15" s="177" t="s">
        <v>15</v>
      </c>
      <c r="F15" s="177"/>
      <c r="G15" s="177"/>
      <c r="H15" s="85">
        <f>SUM(H5:H14)</f>
        <v>439.2</v>
      </c>
      <c r="I15" s="85">
        <f aca="true" t="shared" si="1" ref="I15:J15">SUM(I5:I14)</f>
        <v>797.4</v>
      </c>
      <c r="J15" s="85">
        <f t="shared" si="1"/>
        <v>1236.6</v>
      </c>
      <c r="L15" s="128"/>
      <c r="M15" s="111">
        <v>40</v>
      </c>
      <c r="N15" s="111">
        <v>5172</v>
      </c>
    </row>
    <row r="16" spans="1:12" ht="12.95" customHeight="1">
      <c r="A16" s="6"/>
      <c r="B16" s="9" t="s">
        <v>54</v>
      </c>
      <c r="C16" s="8"/>
      <c r="D16" s="8"/>
      <c r="E16" s="178" t="s">
        <v>16</v>
      </c>
      <c r="F16" s="178"/>
      <c r="G16" s="178"/>
      <c r="H16" s="85">
        <v>0</v>
      </c>
      <c r="I16" s="85">
        <v>0</v>
      </c>
      <c r="J16" s="85">
        <v>0</v>
      </c>
      <c r="K16" s="129"/>
      <c r="L16" s="130"/>
    </row>
    <row r="17" spans="1:11" ht="12.95" customHeight="1">
      <c r="A17" s="6"/>
      <c r="B17" s="10"/>
      <c r="C17" s="8"/>
      <c r="D17" s="8"/>
      <c r="E17" s="179" t="s">
        <v>17</v>
      </c>
      <c r="F17" s="179"/>
      <c r="G17" s="179"/>
      <c r="H17" s="85">
        <v>0</v>
      </c>
      <c r="I17" s="85">
        <v>0</v>
      </c>
      <c r="J17" s="85">
        <v>0</v>
      </c>
      <c r="K17" s="131"/>
    </row>
    <row r="18" spans="1:10" ht="12.95" customHeight="1">
      <c r="A18" s="12"/>
      <c r="B18" s="13"/>
      <c r="C18" s="14"/>
      <c r="D18" s="14"/>
      <c r="E18" s="179" t="s">
        <v>18</v>
      </c>
      <c r="F18" s="179"/>
      <c r="G18" s="179"/>
      <c r="H18" s="15">
        <f>H15-H16-H17</f>
        <v>439.2</v>
      </c>
      <c r="I18" s="15">
        <f>I15-I16-I17</f>
        <v>797.4</v>
      </c>
      <c r="J18" s="15">
        <f>J15-J16-J17</f>
        <v>1236.6</v>
      </c>
    </row>
    <row r="19" spans="1:10" ht="12.95" customHeight="1">
      <c r="A19" s="16" t="s">
        <v>19</v>
      </c>
      <c r="B19" s="17"/>
      <c r="C19" s="18"/>
      <c r="D19" s="18"/>
      <c r="E19" s="19"/>
      <c r="F19" s="17"/>
      <c r="G19" s="17"/>
      <c r="H19" s="20"/>
      <c r="I19" s="20"/>
      <c r="J19" s="21"/>
    </row>
    <row r="20" spans="1:10" ht="12.95" customHeight="1">
      <c r="A20" s="137" t="s">
        <v>13</v>
      </c>
      <c r="B20" s="87" t="s">
        <v>136</v>
      </c>
      <c r="C20" s="137"/>
      <c r="D20" s="137"/>
      <c r="E20" s="151">
        <v>3639</v>
      </c>
      <c r="F20" s="151">
        <v>5169</v>
      </c>
      <c r="G20" s="41" t="s">
        <v>137</v>
      </c>
      <c r="H20" s="64">
        <v>190.52</v>
      </c>
      <c r="I20" s="60">
        <v>92</v>
      </c>
      <c r="J20" s="77">
        <f>H20+I20</f>
        <v>282.52</v>
      </c>
    </row>
    <row r="21" spans="1:10" ht="12.95" customHeight="1">
      <c r="A21" s="158" t="s">
        <v>14</v>
      </c>
      <c r="B21" s="105" t="s">
        <v>59</v>
      </c>
      <c r="C21" s="42"/>
      <c r="D21" s="42"/>
      <c r="E21" s="95" t="s">
        <v>55</v>
      </c>
      <c r="F21" s="106" t="s">
        <v>56</v>
      </c>
      <c r="G21" s="41" t="s">
        <v>57</v>
      </c>
      <c r="H21" s="54">
        <v>5</v>
      </c>
      <c r="I21" s="55">
        <v>-5</v>
      </c>
      <c r="J21" s="77">
        <f>H21+I21</f>
        <v>0</v>
      </c>
    </row>
    <row r="22" spans="1:10" ht="12.95" customHeight="1">
      <c r="A22" s="159"/>
      <c r="B22" s="115" t="s">
        <v>60</v>
      </c>
      <c r="C22" s="81" t="s">
        <v>49</v>
      </c>
      <c r="D22" s="81"/>
      <c r="E22" s="82">
        <v>6112</v>
      </c>
      <c r="F22" s="82">
        <v>5161</v>
      </c>
      <c r="G22" s="83" t="s">
        <v>57</v>
      </c>
      <c r="H22" s="97">
        <v>0</v>
      </c>
      <c r="I22" s="93">
        <v>0.5</v>
      </c>
      <c r="J22" s="84">
        <f>H22+I22</f>
        <v>0.5</v>
      </c>
    </row>
    <row r="23" spans="1:14" s="51" customFormat="1" ht="12.95" customHeight="1">
      <c r="A23" s="159"/>
      <c r="B23" s="107" t="s">
        <v>61</v>
      </c>
      <c r="C23" s="42"/>
      <c r="D23" s="42"/>
      <c r="E23" s="113">
        <v>6112</v>
      </c>
      <c r="F23" s="113">
        <v>5175</v>
      </c>
      <c r="G23" s="41" t="s">
        <v>57</v>
      </c>
      <c r="H23" s="54">
        <v>10</v>
      </c>
      <c r="I23" s="55">
        <v>9.5</v>
      </c>
      <c r="J23" s="77">
        <f aca="true" t="shared" si="2" ref="J23:J24">H23+I23</f>
        <v>19.5</v>
      </c>
      <c r="K23" s="127"/>
      <c r="L23" s="132"/>
      <c r="M23" s="70"/>
      <c r="N23" s="70"/>
    </row>
    <row r="24" spans="1:14" s="51" customFormat="1" ht="12.95" customHeight="1">
      <c r="A24" s="160"/>
      <c r="B24" s="107" t="s">
        <v>62</v>
      </c>
      <c r="C24" s="42"/>
      <c r="D24" s="42"/>
      <c r="E24" s="113">
        <v>6112</v>
      </c>
      <c r="F24" s="113">
        <v>5139</v>
      </c>
      <c r="G24" s="41" t="s">
        <v>57</v>
      </c>
      <c r="H24" s="54">
        <v>10</v>
      </c>
      <c r="I24" s="55">
        <v>-5</v>
      </c>
      <c r="J24" s="77">
        <f t="shared" si="2"/>
        <v>5</v>
      </c>
      <c r="K24" s="127"/>
      <c r="L24" s="132"/>
      <c r="M24" s="70"/>
      <c r="N24" s="70"/>
    </row>
    <row r="25" spans="1:14" s="51" customFormat="1" ht="12.95" customHeight="1">
      <c r="A25" s="158" t="s">
        <v>35</v>
      </c>
      <c r="B25" s="105" t="s">
        <v>63</v>
      </c>
      <c r="C25" s="42"/>
      <c r="D25" s="42"/>
      <c r="E25" s="95" t="s">
        <v>55</v>
      </c>
      <c r="F25" s="106" t="s">
        <v>56</v>
      </c>
      <c r="G25" s="41" t="s">
        <v>58</v>
      </c>
      <c r="H25" s="54">
        <v>5</v>
      </c>
      <c r="I25" s="55">
        <v>-5</v>
      </c>
      <c r="J25" s="77">
        <f>H25+I25</f>
        <v>0</v>
      </c>
      <c r="K25" s="127"/>
      <c r="L25" s="132"/>
      <c r="M25" s="70"/>
      <c r="N25" s="70"/>
    </row>
    <row r="26" spans="1:14" s="51" customFormat="1" ht="12.95" customHeight="1">
      <c r="A26" s="159"/>
      <c r="B26" s="115" t="s">
        <v>64</v>
      </c>
      <c r="C26" s="81" t="s">
        <v>49</v>
      </c>
      <c r="D26" s="81"/>
      <c r="E26" s="82">
        <v>6112</v>
      </c>
      <c r="F26" s="82">
        <v>5169</v>
      </c>
      <c r="G26" s="83" t="s">
        <v>58</v>
      </c>
      <c r="H26" s="97">
        <v>0</v>
      </c>
      <c r="I26" s="93">
        <v>5</v>
      </c>
      <c r="J26" s="84">
        <f>H26+I26</f>
        <v>5</v>
      </c>
      <c r="K26" s="127"/>
      <c r="L26" s="132"/>
      <c r="M26" s="70"/>
      <c r="N26" s="70"/>
    </row>
    <row r="27" spans="1:14" s="51" customFormat="1" ht="12.95" customHeight="1">
      <c r="A27" s="159"/>
      <c r="B27" s="107" t="s">
        <v>66</v>
      </c>
      <c r="C27" s="42"/>
      <c r="D27" s="42"/>
      <c r="E27" s="113">
        <v>6112</v>
      </c>
      <c r="F27" s="113">
        <v>5175</v>
      </c>
      <c r="G27" s="41" t="s">
        <v>58</v>
      </c>
      <c r="H27" s="54">
        <v>10</v>
      </c>
      <c r="I27" s="55">
        <v>-3.52</v>
      </c>
      <c r="J27" s="77">
        <f aca="true" t="shared" si="3" ref="J27:J64">H27+I27</f>
        <v>6.48</v>
      </c>
      <c r="K27" s="127"/>
      <c r="L27" s="132"/>
      <c r="M27" s="70"/>
      <c r="N27" s="70"/>
    </row>
    <row r="28" spans="1:14" s="51" customFormat="1" ht="12.95" customHeight="1">
      <c r="A28" s="160"/>
      <c r="B28" s="107" t="s">
        <v>65</v>
      </c>
      <c r="C28" s="42"/>
      <c r="D28" s="42"/>
      <c r="E28" s="113">
        <v>6112</v>
      </c>
      <c r="F28" s="113">
        <v>5139</v>
      </c>
      <c r="G28" s="41" t="s">
        <v>58</v>
      </c>
      <c r="H28" s="54">
        <v>10</v>
      </c>
      <c r="I28" s="55">
        <v>3.52</v>
      </c>
      <c r="J28" s="77">
        <f t="shared" si="3"/>
        <v>13.52</v>
      </c>
      <c r="K28" s="127"/>
      <c r="L28" s="132"/>
      <c r="M28" s="70"/>
      <c r="N28" s="70"/>
    </row>
    <row r="29" spans="1:14" s="51" customFormat="1" ht="12.95" customHeight="1">
      <c r="A29" s="157" t="s">
        <v>36</v>
      </c>
      <c r="B29" s="87" t="s">
        <v>68</v>
      </c>
      <c r="C29" s="90"/>
      <c r="D29" s="90"/>
      <c r="E29" s="151">
        <v>3429</v>
      </c>
      <c r="F29" s="151">
        <v>5169</v>
      </c>
      <c r="G29" s="80" t="s">
        <v>67</v>
      </c>
      <c r="H29" s="88">
        <v>1580.67</v>
      </c>
      <c r="I29" s="78">
        <v>-6</v>
      </c>
      <c r="J29" s="64">
        <f t="shared" si="3"/>
        <v>1574.67</v>
      </c>
      <c r="K29" s="127"/>
      <c r="L29" s="132"/>
      <c r="M29" s="70"/>
      <c r="N29" s="70"/>
    </row>
    <row r="30" spans="1:14" s="51" customFormat="1" ht="12.95" customHeight="1">
      <c r="A30" s="157"/>
      <c r="B30" s="87" t="s">
        <v>69</v>
      </c>
      <c r="C30" s="90"/>
      <c r="D30" s="90"/>
      <c r="E30" s="151">
        <v>3429</v>
      </c>
      <c r="F30" s="151">
        <v>5151</v>
      </c>
      <c r="G30" s="80" t="s">
        <v>67</v>
      </c>
      <c r="H30" s="88">
        <v>100</v>
      </c>
      <c r="I30" s="78">
        <v>6</v>
      </c>
      <c r="J30" s="64">
        <f t="shared" si="3"/>
        <v>106</v>
      </c>
      <c r="K30" s="127"/>
      <c r="L30" s="132"/>
      <c r="M30" s="70"/>
      <c r="N30" s="70"/>
    </row>
    <row r="31" spans="1:14" s="51" customFormat="1" ht="12.95" customHeight="1">
      <c r="A31" s="158" t="s">
        <v>37</v>
      </c>
      <c r="B31" s="92" t="s">
        <v>71</v>
      </c>
      <c r="C31" s="81" t="s">
        <v>49</v>
      </c>
      <c r="D31" s="81"/>
      <c r="E31" s="82">
        <v>5512</v>
      </c>
      <c r="F31" s="82">
        <v>5133</v>
      </c>
      <c r="G31" s="83" t="s">
        <v>70</v>
      </c>
      <c r="H31" s="97">
        <v>0</v>
      </c>
      <c r="I31" s="93">
        <v>0.2</v>
      </c>
      <c r="J31" s="84">
        <f t="shared" si="3"/>
        <v>0.2</v>
      </c>
      <c r="K31" s="127"/>
      <c r="L31" s="132"/>
      <c r="M31" s="70"/>
      <c r="N31" s="70"/>
    </row>
    <row r="32" spans="1:14" s="51" customFormat="1" ht="12.95" customHeight="1">
      <c r="A32" s="159"/>
      <c r="B32" s="87" t="s">
        <v>72</v>
      </c>
      <c r="C32" s="90"/>
      <c r="D32" s="151"/>
      <c r="E32" s="151">
        <v>5512</v>
      </c>
      <c r="F32" s="151">
        <v>5139</v>
      </c>
      <c r="G32" s="80" t="s">
        <v>70</v>
      </c>
      <c r="H32" s="88">
        <v>35.93</v>
      </c>
      <c r="I32" s="78">
        <v>31</v>
      </c>
      <c r="J32" s="64">
        <f t="shared" si="3"/>
        <v>66.93</v>
      </c>
      <c r="K32" s="127"/>
      <c r="L32" s="132"/>
      <c r="M32" s="70"/>
      <c r="N32" s="70"/>
    </row>
    <row r="33" spans="1:14" s="51" customFormat="1" ht="12.95" customHeight="1">
      <c r="A33" s="160"/>
      <c r="B33" s="87" t="s">
        <v>73</v>
      </c>
      <c r="C33" s="90"/>
      <c r="D33" s="151"/>
      <c r="E33" s="151">
        <v>5512</v>
      </c>
      <c r="F33" s="151">
        <v>5134</v>
      </c>
      <c r="G33" s="80" t="s">
        <v>48</v>
      </c>
      <c r="H33" s="88">
        <v>9</v>
      </c>
      <c r="I33" s="78">
        <v>0.1</v>
      </c>
      <c r="J33" s="64">
        <f t="shared" si="3"/>
        <v>9.1</v>
      </c>
      <c r="K33" s="127"/>
      <c r="L33" s="132"/>
      <c r="M33" s="70"/>
      <c r="N33" s="70"/>
    </row>
    <row r="34" spans="1:14" s="51" customFormat="1" ht="12.95" customHeight="1">
      <c r="A34" s="157" t="s">
        <v>38</v>
      </c>
      <c r="B34" s="79" t="s">
        <v>76</v>
      </c>
      <c r="C34" s="90"/>
      <c r="D34" s="113">
        <v>13010</v>
      </c>
      <c r="E34" s="113">
        <v>4339</v>
      </c>
      <c r="F34" s="113">
        <v>5169</v>
      </c>
      <c r="G34" s="41" t="s">
        <v>74</v>
      </c>
      <c r="H34" s="54">
        <v>18</v>
      </c>
      <c r="I34" s="55">
        <v>-0.3</v>
      </c>
      <c r="J34" s="77">
        <f t="shared" si="3"/>
        <v>17.7</v>
      </c>
      <c r="K34" s="127"/>
      <c r="L34" s="132"/>
      <c r="M34" s="70"/>
      <c r="N34" s="70"/>
    </row>
    <row r="35" spans="1:14" s="51" customFormat="1" ht="12.95" customHeight="1">
      <c r="A35" s="157"/>
      <c r="B35" s="120" t="s">
        <v>77</v>
      </c>
      <c r="C35" s="90"/>
      <c r="D35" s="113">
        <v>13010</v>
      </c>
      <c r="E35" s="113">
        <v>4339</v>
      </c>
      <c r="F35" s="113">
        <v>5499</v>
      </c>
      <c r="G35" s="41" t="s">
        <v>74</v>
      </c>
      <c r="H35" s="54">
        <v>5.5</v>
      </c>
      <c r="I35" s="55">
        <v>0.3</v>
      </c>
      <c r="J35" s="77">
        <f t="shared" si="3"/>
        <v>5.8</v>
      </c>
      <c r="K35" s="127"/>
      <c r="L35" s="132"/>
      <c r="M35" s="70"/>
      <c r="N35" s="70"/>
    </row>
    <row r="36" spans="1:14" s="51" customFormat="1" ht="12.95" customHeight="1">
      <c r="A36" s="157"/>
      <c r="B36" s="79" t="s">
        <v>78</v>
      </c>
      <c r="C36" s="90"/>
      <c r="D36" s="113">
        <v>13024</v>
      </c>
      <c r="E36" s="113">
        <v>4329</v>
      </c>
      <c r="F36" s="113">
        <v>5156</v>
      </c>
      <c r="G36" s="41" t="s">
        <v>75</v>
      </c>
      <c r="H36" s="54">
        <v>25</v>
      </c>
      <c r="I36" s="55">
        <v>-6</v>
      </c>
      <c r="J36" s="77">
        <f t="shared" si="3"/>
        <v>19</v>
      </c>
      <c r="K36" s="127"/>
      <c r="L36" s="132"/>
      <c r="M36" s="70"/>
      <c r="N36" s="70"/>
    </row>
    <row r="37" spans="1:14" s="51" customFormat="1" ht="12.95" customHeight="1">
      <c r="A37" s="157"/>
      <c r="B37" s="120" t="s">
        <v>79</v>
      </c>
      <c r="C37" s="90"/>
      <c r="D37" s="113">
        <v>13024</v>
      </c>
      <c r="E37" s="113">
        <v>4329</v>
      </c>
      <c r="F37" s="113">
        <v>5424</v>
      </c>
      <c r="G37" s="41" t="s">
        <v>75</v>
      </c>
      <c r="H37" s="54">
        <v>40</v>
      </c>
      <c r="I37" s="55">
        <v>6</v>
      </c>
      <c r="J37" s="77">
        <f t="shared" si="3"/>
        <v>46</v>
      </c>
      <c r="K37" s="127"/>
      <c r="L37" s="132"/>
      <c r="M37" s="70"/>
      <c r="N37" s="70"/>
    </row>
    <row r="38" spans="1:14" s="51" customFormat="1" ht="12.95" customHeight="1">
      <c r="A38" s="157" t="s">
        <v>39</v>
      </c>
      <c r="B38" s="119" t="s">
        <v>169</v>
      </c>
      <c r="C38" s="90"/>
      <c r="D38" s="113"/>
      <c r="E38" s="113">
        <v>4379</v>
      </c>
      <c r="F38" s="113">
        <v>5169</v>
      </c>
      <c r="G38" s="41" t="s">
        <v>113</v>
      </c>
      <c r="H38" s="54">
        <v>68</v>
      </c>
      <c r="I38" s="55">
        <v>-8</v>
      </c>
      <c r="J38" s="54">
        <f t="shared" si="3"/>
        <v>60</v>
      </c>
      <c r="K38" s="127"/>
      <c r="L38" s="132"/>
      <c r="M38" s="70"/>
      <c r="N38" s="70"/>
    </row>
    <row r="39" spans="1:14" s="51" customFormat="1" ht="12.95" customHeight="1">
      <c r="A39" s="157"/>
      <c r="B39" s="119" t="s">
        <v>170</v>
      </c>
      <c r="C39" s="90"/>
      <c r="D39" s="113"/>
      <c r="E39" s="113">
        <v>4379</v>
      </c>
      <c r="F39" s="113">
        <v>5021</v>
      </c>
      <c r="G39" s="41" t="s">
        <v>113</v>
      </c>
      <c r="H39" s="54">
        <v>90</v>
      </c>
      <c r="I39" s="55">
        <v>8</v>
      </c>
      <c r="J39" s="54">
        <f t="shared" si="3"/>
        <v>98</v>
      </c>
      <c r="K39" s="127"/>
      <c r="L39" s="132"/>
      <c r="M39" s="70"/>
      <c r="N39" s="70"/>
    </row>
    <row r="40" spans="1:14" s="51" customFormat="1" ht="12.95" customHeight="1">
      <c r="A40" s="157" t="s">
        <v>40</v>
      </c>
      <c r="B40" s="79" t="s">
        <v>171</v>
      </c>
      <c r="C40" s="90"/>
      <c r="D40" s="113"/>
      <c r="E40" s="113">
        <v>4379</v>
      </c>
      <c r="F40" s="113">
        <v>5152</v>
      </c>
      <c r="G40" s="41" t="s">
        <v>114</v>
      </c>
      <c r="H40" s="54">
        <v>53</v>
      </c>
      <c r="I40" s="55">
        <v>-3</v>
      </c>
      <c r="J40" s="77">
        <f t="shared" si="3"/>
        <v>50</v>
      </c>
      <c r="K40" s="127"/>
      <c r="L40" s="132"/>
      <c r="M40" s="70"/>
      <c r="N40" s="70"/>
    </row>
    <row r="41" spans="1:14" s="51" customFormat="1" ht="12.95" customHeight="1">
      <c r="A41" s="157"/>
      <c r="B41" s="120" t="s">
        <v>172</v>
      </c>
      <c r="C41" s="90"/>
      <c r="D41" s="113"/>
      <c r="E41" s="113">
        <v>4379</v>
      </c>
      <c r="F41" s="113">
        <v>5031</v>
      </c>
      <c r="G41" s="41" t="s">
        <v>114</v>
      </c>
      <c r="H41" s="54">
        <v>18</v>
      </c>
      <c r="I41" s="55">
        <v>2</v>
      </c>
      <c r="J41" s="77">
        <f t="shared" si="3"/>
        <v>20</v>
      </c>
      <c r="K41" s="127"/>
      <c r="L41" s="132"/>
      <c r="M41" s="70"/>
      <c r="N41" s="70"/>
    </row>
    <row r="42" spans="1:14" s="51" customFormat="1" ht="12.95" customHeight="1">
      <c r="A42" s="157"/>
      <c r="B42" s="120" t="s">
        <v>173</v>
      </c>
      <c r="C42" s="90"/>
      <c r="D42" s="113"/>
      <c r="E42" s="113">
        <v>4379</v>
      </c>
      <c r="F42" s="113">
        <v>5032</v>
      </c>
      <c r="G42" s="41" t="s">
        <v>114</v>
      </c>
      <c r="H42" s="54">
        <v>6</v>
      </c>
      <c r="I42" s="55">
        <v>1</v>
      </c>
      <c r="J42" s="77">
        <f t="shared" si="3"/>
        <v>7</v>
      </c>
      <c r="K42" s="127"/>
      <c r="L42" s="132"/>
      <c r="M42" s="70"/>
      <c r="N42" s="70"/>
    </row>
    <row r="43" spans="1:14" s="51" customFormat="1" ht="12.95" customHeight="1">
      <c r="A43" s="157" t="s">
        <v>116</v>
      </c>
      <c r="B43" s="79" t="s">
        <v>174</v>
      </c>
      <c r="C43" s="90"/>
      <c r="D43" s="113"/>
      <c r="E43" s="113">
        <v>4379</v>
      </c>
      <c r="F43" s="113">
        <v>5169</v>
      </c>
      <c r="G43" s="41" t="s">
        <v>115</v>
      </c>
      <c r="H43" s="54">
        <v>64</v>
      </c>
      <c r="I43" s="55">
        <v>-11.1</v>
      </c>
      <c r="J43" s="77">
        <f t="shared" si="3"/>
        <v>52.9</v>
      </c>
      <c r="K43" s="127"/>
      <c r="L43" s="132"/>
      <c r="M43" s="70"/>
      <c r="N43" s="70"/>
    </row>
    <row r="44" spans="1:14" s="51" customFormat="1" ht="12.95" customHeight="1">
      <c r="A44" s="157"/>
      <c r="B44" s="120" t="s">
        <v>175</v>
      </c>
      <c r="C44" s="90"/>
      <c r="D44" s="113"/>
      <c r="E44" s="113">
        <v>4379</v>
      </c>
      <c r="F44" s="113">
        <v>5021</v>
      </c>
      <c r="G44" s="41" t="s">
        <v>115</v>
      </c>
      <c r="H44" s="54">
        <v>72</v>
      </c>
      <c r="I44" s="55">
        <v>8</v>
      </c>
      <c r="J44" s="77">
        <f t="shared" si="3"/>
        <v>80</v>
      </c>
      <c r="K44" s="127"/>
      <c r="L44" s="132"/>
      <c r="M44" s="70"/>
      <c r="N44" s="70"/>
    </row>
    <row r="45" spans="1:14" s="51" customFormat="1" ht="12.95" customHeight="1">
      <c r="A45" s="157"/>
      <c r="B45" s="120" t="s">
        <v>176</v>
      </c>
      <c r="C45" s="90"/>
      <c r="D45" s="113"/>
      <c r="E45" s="113">
        <v>4379</v>
      </c>
      <c r="F45" s="113">
        <v>5031</v>
      </c>
      <c r="G45" s="41" t="s">
        <v>115</v>
      </c>
      <c r="H45" s="54">
        <v>18</v>
      </c>
      <c r="I45" s="55">
        <v>2</v>
      </c>
      <c r="J45" s="77">
        <f t="shared" si="3"/>
        <v>20</v>
      </c>
      <c r="K45" s="127"/>
      <c r="L45" s="132"/>
      <c r="M45" s="70"/>
      <c r="N45" s="70"/>
    </row>
    <row r="46" spans="1:14" s="51" customFormat="1" ht="12.95" customHeight="1">
      <c r="A46" s="157"/>
      <c r="B46" s="120" t="s">
        <v>177</v>
      </c>
      <c r="C46" s="90"/>
      <c r="D46" s="113"/>
      <c r="E46" s="113">
        <v>4379</v>
      </c>
      <c r="F46" s="113">
        <v>5032</v>
      </c>
      <c r="G46" s="41" t="s">
        <v>115</v>
      </c>
      <c r="H46" s="54">
        <v>6</v>
      </c>
      <c r="I46" s="55">
        <v>1</v>
      </c>
      <c r="J46" s="77">
        <f t="shared" si="3"/>
        <v>7</v>
      </c>
      <c r="K46" s="127"/>
      <c r="L46" s="132"/>
      <c r="M46" s="70"/>
      <c r="N46" s="70"/>
    </row>
    <row r="47" spans="1:14" s="51" customFormat="1" ht="12.95" customHeight="1">
      <c r="A47" s="157"/>
      <c r="B47" s="120" t="s">
        <v>178</v>
      </c>
      <c r="C47" s="90"/>
      <c r="D47" s="113"/>
      <c r="E47" s="113">
        <v>4379</v>
      </c>
      <c r="F47" s="113">
        <v>5139</v>
      </c>
      <c r="G47" s="41" t="s">
        <v>115</v>
      </c>
      <c r="H47" s="54">
        <v>2</v>
      </c>
      <c r="I47" s="55">
        <v>0.1</v>
      </c>
      <c r="J47" s="77">
        <f t="shared" si="3"/>
        <v>2.1</v>
      </c>
      <c r="K47" s="127"/>
      <c r="L47" s="132"/>
      <c r="M47" s="70"/>
      <c r="N47" s="70"/>
    </row>
    <row r="48" spans="1:14" s="51" customFormat="1" ht="12.95" customHeight="1">
      <c r="A48" s="158" t="s">
        <v>117</v>
      </c>
      <c r="B48" s="138" t="s">
        <v>179</v>
      </c>
      <c r="C48" s="81" t="s">
        <v>49</v>
      </c>
      <c r="D48" s="82"/>
      <c r="E48" s="82">
        <v>6171</v>
      </c>
      <c r="F48" s="82">
        <v>5166</v>
      </c>
      <c r="G48" s="83" t="s">
        <v>134</v>
      </c>
      <c r="H48" s="97">
        <v>0</v>
      </c>
      <c r="I48" s="93">
        <v>72.6</v>
      </c>
      <c r="J48" s="84">
        <f t="shared" si="3"/>
        <v>72.6</v>
      </c>
      <c r="K48" s="127"/>
      <c r="L48" s="132"/>
      <c r="M48" s="70"/>
      <c r="N48" s="70"/>
    </row>
    <row r="49" spans="1:14" s="51" customFormat="1" ht="12.95" customHeight="1">
      <c r="A49" s="159"/>
      <c r="B49" s="87" t="s">
        <v>88</v>
      </c>
      <c r="C49" s="90"/>
      <c r="D49" s="151"/>
      <c r="E49" s="151">
        <v>5311</v>
      </c>
      <c r="F49" s="151">
        <v>5499</v>
      </c>
      <c r="G49" s="80" t="s">
        <v>87</v>
      </c>
      <c r="H49" s="88">
        <v>202</v>
      </c>
      <c r="I49" s="78">
        <v>2</v>
      </c>
      <c r="J49" s="64">
        <f t="shared" si="3"/>
        <v>204</v>
      </c>
      <c r="K49" s="127"/>
      <c r="L49" s="132"/>
      <c r="M49" s="70"/>
      <c r="N49" s="70"/>
    </row>
    <row r="50" spans="1:14" s="51" customFormat="1" ht="12.95" customHeight="1">
      <c r="A50" s="159"/>
      <c r="B50" s="87" t="s">
        <v>89</v>
      </c>
      <c r="C50" s="90"/>
      <c r="D50" s="151"/>
      <c r="E50" s="151">
        <v>6171</v>
      </c>
      <c r="F50" s="151">
        <v>5175</v>
      </c>
      <c r="G50" s="80" t="s">
        <v>87</v>
      </c>
      <c r="H50" s="88">
        <v>72</v>
      </c>
      <c r="I50" s="78">
        <v>2</v>
      </c>
      <c r="J50" s="64">
        <f t="shared" si="3"/>
        <v>74</v>
      </c>
      <c r="K50" s="127"/>
      <c r="L50" s="132"/>
      <c r="M50" s="70"/>
      <c r="N50" s="70"/>
    </row>
    <row r="51" spans="1:14" s="51" customFormat="1" ht="12.95" customHeight="1">
      <c r="A51" s="159"/>
      <c r="B51" s="87" t="s">
        <v>90</v>
      </c>
      <c r="C51" s="90"/>
      <c r="D51" s="151"/>
      <c r="E51" s="151">
        <v>6171</v>
      </c>
      <c r="F51" s="151">
        <v>5192</v>
      </c>
      <c r="G51" s="80" t="s">
        <v>87</v>
      </c>
      <c r="H51" s="88">
        <v>1413.2</v>
      </c>
      <c r="I51" s="78">
        <v>13</v>
      </c>
      <c r="J51" s="64">
        <f t="shared" si="3"/>
        <v>1426.2</v>
      </c>
      <c r="K51" s="127"/>
      <c r="L51" s="132"/>
      <c r="M51" s="70"/>
      <c r="N51" s="70"/>
    </row>
    <row r="52" spans="1:14" s="51" customFormat="1" ht="12.95" customHeight="1">
      <c r="A52" s="159"/>
      <c r="B52" s="87" t="s">
        <v>91</v>
      </c>
      <c r="C52" s="90"/>
      <c r="D52" s="151"/>
      <c r="E52" s="151">
        <v>6171</v>
      </c>
      <c r="F52" s="151">
        <v>5499</v>
      </c>
      <c r="G52" s="80" t="s">
        <v>87</v>
      </c>
      <c r="H52" s="88">
        <v>1448</v>
      </c>
      <c r="I52" s="78">
        <v>55</v>
      </c>
      <c r="J52" s="64">
        <f t="shared" si="3"/>
        <v>1503</v>
      </c>
      <c r="K52" s="127"/>
      <c r="L52" s="132"/>
      <c r="M52" s="70"/>
      <c r="N52" s="70"/>
    </row>
    <row r="53" spans="1:14" s="51" customFormat="1" ht="12.95" customHeight="1">
      <c r="A53" s="159"/>
      <c r="B53" s="87" t="s">
        <v>96</v>
      </c>
      <c r="C53" s="90"/>
      <c r="D53" s="151"/>
      <c r="E53" s="151">
        <v>6310</v>
      </c>
      <c r="F53" s="151">
        <v>5141</v>
      </c>
      <c r="G53" s="80" t="s">
        <v>97</v>
      </c>
      <c r="H53" s="88">
        <v>33</v>
      </c>
      <c r="I53" s="78">
        <v>20</v>
      </c>
      <c r="J53" s="64">
        <f t="shared" si="3"/>
        <v>53</v>
      </c>
      <c r="K53" s="127"/>
      <c r="L53" s="132"/>
      <c r="M53" s="70"/>
      <c r="N53" s="70"/>
    </row>
    <row r="54" spans="1:14" s="51" customFormat="1" ht="12.95" customHeight="1">
      <c r="A54" s="159"/>
      <c r="B54" s="87" t="s">
        <v>98</v>
      </c>
      <c r="C54" s="90"/>
      <c r="D54" s="151"/>
      <c r="E54" s="151">
        <v>6310</v>
      </c>
      <c r="F54" s="151">
        <v>5141</v>
      </c>
      <c r="G54" s="80" t="s">
        <v>99</v>
      </c>
      <c r="H54" s="88">
        <v>25</v>
      </c>
      <c r="I54" s="78">
        <v>17</v>
      </c>
      <c r="J54" s="64">
        <f t="shared" si="3"/>
        <v>42</v>
      </c>
      <c r="K54" s="127"/>
      <c r="L54" s="132"/>
      <c r="M54" s="70"/>
      <c r="N54" s="70"/>
    </row>
    <row r="55" spans="1:14" s="51" customFormat="1" ht="12.95" customHeight="1">
      <c r="A55" s="159"/>
      <c r="B55" s="87" t="s">
        <v>95</v>
      </c>
      <c r="C55" s="90"/>
      <c r="D55" s="151"/>
      <c r="E55" s="151">
        <v>6310</v>
      </c>
      <c r="F55" s="151">
        <v>5141</v>
      </c>
      <c r="G55" s="80" t="s">
        <v>94</v>
      </c>
      <c r="H55" s="88">
        <v>2</v>
      </c>
      <c r="I55" s="78">
        <v>5</v>
      </c>
      <c r="J55" s="64">
        <f t="shared" si="3"/>
        <v>7</v>
      </c>
      <c r="K55" s="127"/>
      <c r="L55" s="132"/>
      <c r="M55" s="70"/>
      <c r="N55" s="70"/>
    </row>
    <row r="56" spans="1:14" s="51" customFormat="1" ht="12.95" customHeight="1">
      <c r="A56" s="159"/>
      <c r="B56" s="87" t="s">
        <v>92</v>
      </c>
      <c r="C56" s="90"/>
      <c r="D56" s="151"/>
      <c r="E56" s="151">
        <v>6310</v>
      </c>
      <c r="F56" s="151">
        <v>5141</v>
      </c>
      <c r="G56" s="80" t="s">
        <v>93</v>
      </c>
      <c r="H56" s="88">
        <v>390</v>
      </c>
      <c r="I56" s="78">
        <v>62</v>
      </c>
      <c r="J56" s="64">
        <f t="shared" si="3"/>
        <v>452</v>
      </c>
      <c r="K56" s="127"/>
      <c r="L56" s="132"/>
      <c r="M56" s="70"/>
      <c r="N56" s="70"/>
    </row>
    <row r="57" spans="1:14" s="51" customFormat="1" ht="12.95" customHeight="1">
      <c r="A57" s="159"/>
      <c r="B57" s="87" t="s">
        <v>167</v>
      </c>
      <c r="C57" s="90"/>
      <c r="D57" s="151"/>
      <c r="E57" s="151">
        <v>6171</v>
      </c>
      <c r="F57" s="151">
        <v>5362</v>
      </c>
      <c r="G57" s="80" t="s">
        <v>168</v>
      </c>
      <c r="H57" s="88">
        <v>1950.52</v>
      </c>
      <c r="I57" s="78">
        <v>266</v>
      </c>
      <c r="J57" s="64">
        <f t="shared" si="3"/>
        <v>2216.52</v>
      </c>
      <c r="K57" s="127"/>
      <c r="L57" s="132"/>
      <c r="M57" s="70"/>
      <c r="N57" s="70"/>
    </row>
    <row r="58" spans="1:14" s="51" customFormat="1" ht="12.95" customHeight="1">
      <c r="A58" s="160"/>
      <c r="B58" s="87" t="s">
        <v>80</v>
      </c>
      <c r="C58" s="90"/>
      <c r="D58" s="151"/>
      <c r="E58" s="151">
        <v>6310</v>
      </c>
      <c r="F58" s="151">
        <v>5163</v>
      </c>
      <c r="G58" s="80"/>
      <c r="H58" s="88">
        <v>210</v>
      </c>
      <c r="I58" s="78">
        <v>36.5</v>
      </c>
      <c r="J58" s="64">
        <f t="shared" si="3"/>
        <v>246.5</v>
      </c>
      <c r="K58" s="127"/>
      <c r="L58" s="132"/>
      <c r="M58" s="70"/>
      <c r="N58" s="70"/>
    </row>
    <row r="59" spans="1:14" s="51" customFormat="1" ht="12.95" customHeight="1">
      <c r="A59" s="158" t="s">
        <v>118</v>
      </c>
      <c r="B59" s="87" t="s">
        <v>132</v>
      </c>
      <c r="C59" s="90"/>
      <c r="D59" s="151"/>
      <c r="E59" s="151">
        <v>5311</v>
      </c>
      <c r="F59" s="151">
        <v>5011</v>
      </c>
      <c r="G59" s="80" t="s">
        <v>81</v>
      </c>
      <c r="H59" s="88">
        <v>13460</v>
      </c>
      <c r="I59" s="78">
        <v>72.94</v>
      </c>
      <c r="J59" s="64">
        <f t="shared" si="3"/>
        <v>13532.94</v>
      </c>
      <c r="K59" s="127"/>
      <c r="L59" s="132"/>
      <c r="M59" s="70"/>
      <c r="N59" s="70"/>
    </row>
    <row r="60" spans="1:14" s="51" customFormat="1" ht="12.95" customHeight="1">
      <c r="A60" s="159"/>
      <c r="B60" s="79" t="s">
        <v>82</v>
      </c>
      <c r="C60" s="90"/>
      <c r="D60" s="151"/>
      <c r="E60" s="113">
        <v>5311</v>
      </c>
      <c r="F60" s="113">
        <v>5171</v>
      </c>
      <c r="G60" s="41" t="s">
        <v>81</v>
      </c>
      <c r="H60" s="54">
        <v>299</v>
      </c>
      <c r="I60" s="55">
        <v>2.75</v>
      </c>
      <c r="J60" s="77">
        <f t="shared" si="3"/>
        <v>301.75</v>
      </c>
      <c r="K60" s="127"/>
      <c r="L60" s="132"/>
      <c r="M60" s="70"/>
      <c r="N60" s="70"/>
    </row>
    <row r="61" spans="1:14" s="51" customFormat="1" ht="12.95" customHeight="1">
      <c r="A61" s="159"/>
      <c r="B61" s="79" t="s">
        <v>83</v>
      </c>
      <c r="C61" s="90"/>
      <c r="D61" s="151"/>
      <c r="E61" s="113">
        <v>5311</v>
      </c>
      <c r="F61" s="113">
        <v>5162</v>
      </c>
      <c r="G61" s="41" t="s">
        <v>81</v>
      </c>
      <c r="H61" s="54">
        <v>143</v>
      </c>
      <c r="I61" s="55">
        <v>6.27</v>
      </c>
      <c r="J61" s="77">
        <f t="shared" si="3"/>
        <v>149.27</v>
      </c>
      <c r="K61" s="127"/>
      <c r="L61" s="132"/>
      <c r="M61" s="70"/>
      <c r="N61" s="70"/>
    </row>
    <row r="62" spans="1:14" s="51" customFormat="1" ht="12.95" customHeight="1">
      <c r="A62" s="159"/>
      <c r="B62" s="79" t="s">
        <v>84</v>
      </c>
      <c r="C62" s="90"/>
      <c r="D62" s="151"/>
      <c r="E62" s="113">
        <v>5311</v>
      </c>
      <c r="F62" s="113">
        <v>5156</v>
      </c>
      <c r="G62" s="41" t="s">
        <v>81</v>
      </c>
      <c r="H62" s="54">
        <v>200</v>
      </c>
      <c r="I62" s="55">
        <v>2.44</v>
      </c>
      <c r="J62" s="77">
        <f t="shared" si="3"/>
        <v>202.44</v>
      </c>
      <c r="K62" s="127"/>
      <c r="L62" s="132"/>
      <c r="M62" s="70"/>
      <c r="N62" s="70"/>
    </row>
    <row r="63" spans="1:14" s="51" customFormat="1" ht="12.95" customHeight="1">
      <c r="A63" s="159"/>
      <c r="B63" s="79" t="s">
        <v>85</v>
      </c>
      <c r="C63" s="90"/>
      <c r="D63" s="151"/>
      <c r="E63" s="113">
        <v>5311</v>
      </c>
      <c r="F63" s="113">
        <v>5139</v>
      </c>
      <c r="G63" s="41" t="s">
        <v>81</v>
      </c>
      <c r="H63" s="54">
        <v>63</v>
      </c>
      <c r="I63" s="55">
        <v>8.43</v>
      </c>
      <c r="J63" s="77">
        <f t="shared" si="3"/>
        <v>71.43</v>
      </c>
      <c r="K63" s="127"/>
      <c r="L63" s="132"/>
      <c r="M63" s="70"/>
      <c r="N63" s="70"/>
    </row>
    <row r="64" spans="1:14" s="51" customFormat="1" ht="12.95" customHeight="1">
      <c r="A64" s="160"/>
      <c r="B64" s="79" t="s">
        <v>86</v>
      </c>
      <c r="C64" s="90"/>
      <c r="D64" s="151"/>
      <c r="E64" s="113">
        <v>5311</v>
      </c>
      <c r="F64" s="113">
        <v>5151</v>
      </c>
      <c r="G64" s="41" t="s">
        <v>81</v>
      </c>
      <c r="H64" s="54">
        <v>25</v>
      </c>
      <c r="I64" s="55">
        <v>7.17</v>
      </c>
      <c r="J64" s="77">
        <f t="shared" si="3"/>
        <v>32.17</v>
      </c>
      <c r="K64" s="127"/>
      <c r="L64" s="132"/>
      <c r="M64" s="70"/>
      <c r="N64" s="70"/>
    </row>
    <row r="65" spans="1:14" s="51" customFormat="1" ht="12.95" customHeight="1">
      <c r="A65" s="158" t="s">
        <v>119</v>
      </c>
      <c r="B65" s="75" t="s">
        <v>100</v>
      </c>
      <c r="C65" s="90"/>
      <c r="D65" s="151"/>
      <c r="E65" s="113">
        <v>6171</v>
      </c>
      <c r="F65" s="113">
        <v>5139</v>
      </c>
      <c r="G65" s="41"/>
      <c r="H65" s="77">
        <v>1832</v>
      </c>
      <c r="I65" s="55">
        <v>-2.2</v>
      </c>
      <c r="J65" s="77">
        <f>H65+I65</f>
        <v>1829.8</v>
      </c>
      <c r="K65" s="127"/>
      <c r="L65" s="132"/>
      <c r="M65" s="70"/>
      <c r="N65" s="70"/>
    </row>
    <row r="66" spans="1:14" s="51" customFormat="1" ht="12.95" customHeight="1">
      <c r="A66" s="159"/>
      <c r="B66" s="117" t="s">
        <v>101</v>
      </c>
      <c r="C66" s="90"/>
      <c r="D66" s="151"/>
      <c r="E66" s="99">
        <v>6171</v>
      </c>
      <c r="F66" s="99">
        <v>5136</v>
      </c>
      <c r="G66" s="100"/>
      <c r="H66" s="101">
        <v>90</v>
      </c>
      <c r="I66" s="102">
        <v>2.2</v>
      </c>
      <c r="J66" s="103">
        <f>H66+I66</f>
        <v>92.2</v>
      </c>
      <c r="K66" s="127"/>
      <c r="L66" s="132"/>
      <c r="M66" s="70"/>
      <c r="N66" s="70"/>
    </row>
    <row r="67" spans="1:14" s="51" customFormat="1" ht="12.95" customHeight="1">
      <c r="A67" s="159"/>
      <c r="B67" s="117" t="s">
        <v>102</v>
      </c>
      <c r="C67" s="90"/>
      <c r="D67" s="151"/>
      <c r="E67" s="99">
        <v>6171</v>
      </c>
      <c r="F67" s="99">
        <v>5169</v>
      </c>
      <c r="G67" s="100"/>
      <c r="H67" s="104">
        <v>3451.98</v>
      </c>
      <c r="I67" s="102">
        <v>-176</v>
      </c>
      <c r="J67" s="103">
        <f aca="true" t="shared" si="4" ref="J67:J71">SUM(H67:I67)</f>
        <v>3275.98</v>
      </c>
      <c r="K67" s="127"/>
      <c r="L67" s="132"/>
      <c r="M67" s="70"/>
      <c r="N67" s="70"/>
    </row>
    <row r="68" spans="1:14" s="51" customFormat="1" ht="12.95" customHeight="1">
      <c r="A68" s="159"/>
      <c r="B68" s="117" t="s">
        <v>103</v>
      </c>
      <c r="C68" s="90"/>
      <c r="D68" s="80"/>
      <c r="E68" s="99">
        <v>6171</v>
      </c>
      <c r="F68" s="99">
        <v>5168</v>
      </c>
      <c r="G68" s="100"/>
      <c r="H68" s="104">
        <v>4034</v>
      </c>
      <c r="I68" s="102">
        <v>176</v>
      </c>
      <c r="J68" s="103">
        <f t="shared" si="4"/>
        <v>4210</v>
      </c>
      <c r="K68" s="127"/>
      <c r="L68" s="132"/>
      <c r="M68" s="70"/>
      <c r="N68" s="70"/>
    </row>
    <row r="69" spans="1:14" s="51" customFormat="1" ht="12.95" customHeight="1">
      <c r="A69" s="159"/>
      <c r="B69" s="117" t="s">
        <v>104</v>
      </c>
      <c r="C69" s="90"/>
      <c r="D69" s="80"/>
      <c r="E69" s="99">
        <v>6171</v>
      </c>
      <c r="F69" s="99">
        <v>5175</v>
      </c>
      <c r="G69" s="100" t="s">
        <v>107</v>
      </c>
      <c r="H69" s="101">
        <v>3</v>
      </c>
      <c r="I69" s="102">
        <v>-3</v>
      </c>
      <c r="J69" s="103">
        <f t="shared" si="4"/>
        <v>0</v>
      </c>
      <c r="K69" s="127"/>
      <c r="L69" s="132"/>
      <c r="M69" s="70"/>
      <c r="N69" s="70"/>
    </row>
    <row r="70" spans="1:14" s="51" customFormat="1" ht="12.95" customHeight="1">
      <c r="A70" s="159"/>
      <c r="B70" s="117" t="s">
        <v>225</v>
      </c>
      <c r="C70" s="90"/>
      <c r="D70" s="80"/>
      <c r="E70" s="99">
        <v>6171</v>
      </c>
      <c r="F70" s="99">
        <v>5139</v>
      </c>
      <c r="G70" s="100" t="s">
        <v>107</v>
      </c>
      <c r="H70" s="101">
        <v>17</v>
      </c>
      <c r="I70" s="102">
        <v>3</v>
      </c>
      <c r="J70" s="103">
        <f t="shared" si="4"/>
        <v>20</v>
      </c>
      <c r="K70" s="127"/>
      <c r="L70" s="132"/>
      <c r="M70" s="70"/>
      <c r="N70" s="70"/>
    </row>
    <row r="71" spans="1:14" s="51" customFormat="1" ht="12.95" customHeight="1">
      <c r="A71" s="159"/>
      <c r="B71" s="117" t="s">
        <v>100</v>
      </c>
      <c r="C71" s="90"/>
      <c r="D71" s="80"/>
      <c r="E71" s="99">
        <v>6171</v>
      </c>
      <c r="F71" s="99">
        <v>5139</v>
      </c>
      <c r="G71" s="100"/>
      <c r="H71" s="101">
        <v>1829.8</v>
      </c>
      <c r="I71" s="102">
        <v>-7.1</v>
      </c>
      <c r="J71" s="103">
        <f t="shared" si="4"/>
        <v>1822.7</v>
      </c>
      <c r="K71" s="127"/>
      <c r="L71" s="132"/>
      <c r="M71" s="70"/>
      <c r="N71" s="70"/>
    </row>
    <row r="72" spans="1:14" s="51" customFormat="1" ht="12.95" customHeight="1">
      <c r="A72" s="160"/>
      <c r="B72" s="117" t="s">
        <v>106</v>
      </c>
      <c r="C72" s="125"/>
      <c r="D72" s="125"/>
      <c r="E72" s="99">
        <v>6171</v>
      </c>
      <c r="F72" s="99">
        <v>5131</v>
      </c>
      <c r="G72" s="100" t="s">
        <v>107</v>
      </c>
      <c r="H72" s="101">
        <v>80</v>
      </c>
      <c r="I72" s="102">
        <v>7.1</v>
      </c>
      <c r="J72" s="103">
        <f>SUM(H72:I72)</f>
        <v>87.1</v>
      </c>
      <c r="K72" s="127"/>
      <c r="L72" s="132"/>
      <c r="M72" s="70"/>
      <c r="N72" s="70"/>
    </row>
    <row r="73" spans="1:14" s="51" customFormat="1" ht="12.95" customHeight="1">
      <c r="A73" s="158" t="s">
        <v>127</v>
      </c>
      <c r="B73" s="87" t="s">
        <v>180</v>
      </c>
      <c r="C73" s="90"/>
      <c r="D73" s="80"/>
      <c r="E73" s="151">
        <v>3314</v>
      </c>
      <c r="F73" s="151">
        <v>5154</v>
      </c>
      <c r="G73" s="80" t="s">
        <v>108</v>
      </c>
      <c r="H73" s="88">
        <v>38</v>
      </c>
      <c r="I73" s="78">
        <v>-2</v>
      </c>
      <c r="J73" s="64">
        <f aca="true" t="shared" si="5" ref="J73:J93">H73+I73</f>
        <v>36</v>
      </c>
      <c r="K73" s="127"/>
      <c r="L73" s="132"/>
      <c r="M73" s="70"/>
      <c r="N73" s="70"/>
    </row>
    <row r="74" spans="1:14" s="51" customFormat="1" ht="12.95" customHeight="1">
      <c r="A74" s="159"/>
      <c r="B74" s="87" t="s">
        <v>181</v>
      </c>
      <c r="C74" s="42"/>
      <c r="D74" s="41"/>
      <c r="E74" s="151">
        <v>3314</v>
      </c>
      <c r="F74" s="151">
        <v>5151</v>
      </c>
      <c r="G74" s="80" t="s">
        <v>108</v>
      </c>
      <c r="H74" s="88">
        <v>16</v>
      </c>
      <c r="I74" s="78">
        <v>2</v>
      </c>
      <c r="J74" s="64">
        <f t="shared" si="5"/>
        <v>18</v>
      </c>
      <c r="K74" s="127"/>
      <c r="L74" s="132"/>
      <c r="M74" s="70"/>
      <c r="N74" s="70"/>
    </row>
    <row r="75" spans="1:14" s="51" customFormat="1" ht="12.95" customHeight="1">
      <c r="A75" s="159"/>
      <c r="B75" s="87" t="s">
        <v>183</v>
      </c>
      <c r="C75" s="90"/>
      <c r="D75" s="80"/>
      <c r="E75" s="151">
        <v>3113</v>
      </c>
      <c r="F75" s="151">
        <v>5901</v>
      </c>
      <c r="G75" s="80" t="s">
        <v>109</v>
      </c>
      <c r="H75" s="88">
        <v>30</v>
      </c>
      <c r="I75" s="78">
        <v>-2</v>
      </c>
      <c r="J75" s="64">
        <f t="shared" si="5"/>
        <v>28</v>
      </c>
      <c r="K75" s="127"/>
      <c r="L75" s="132"/>
      <c r="M75" s="70"/>
      <c r="N75" s="70"/>
    </row>
    <row r="76" spans="1:14" s="51" customFormat="1" ht="12.95" customHeight="1">
      <c r="A76" s="159"/>
      <c r="B76" s="92" t="s">
        <v>182</v>
      </c>
      <c r="C76" s="81" t="s">
        <v>49</v>
      </c>
      <c r="D76" s="83"/>
      <c r="E76" s="82">
        <v>3113</v>
      </c>
      <c r="F76" s="82">
        <v>5194</v>
      </c>
      <c r="G76" s="83" t="s">
        <v>109</v>
      </c>
      <c r="H76" s="97">
        <v>0</v>
      </c>
      <c r="I76" s="93">
        <v>2</v>
      </c>
      <c r="J76" s="84">
        <f t="shared" si="5"/>
        <v>2</v>
      </c>
      <c r="K76" s="127"/>
      <c r="L76" s="132"/>
      <c r="M76" s="70"/>
      <c r="N76" s="70"/>
    </row>
    <row r="77" spans="1:14" s="51" customFormat="1" ht="12.95" customHeight="1">
      <c r="A77" s="159"/>
      <c r="B77" s="87" t="s">
        <v>184</v>
      </c>
      <c r="C77" s="90"/>
      <c r="D77" s="80" t="s">
        <v>111</v>
      </c>
      <c r="E77" s="151">
        <v>3113</v>
      </c>
      <c r="F77" s="151">
        <v>5137</v>
      </c>
      <c r="G77" s="80" t="s">
        <v>110</v>
      </c>
      <c r="H77" s="88">
        <v>51</v>
      </c>
      <c r="I77" s="78">
        <v>5.1</v>
      </c>
      <c r="J77" s="64">
        <f t="shared" si="5"/>
        <v>56.1</v>
      </c>
      <c r="K77" s="127"/>
      <c r="L77" s="132"/>
      <c r="M77" s="70"/>
      <c r="N77" s="70"/>
    </row>
    <row r="78" spans="1:14" s="51" customFormat="1" ht="12.95" customHeight="1">
      <c r="A78" s="159"/>
      <c r="B78" s="87" t="s">
        <v>185</v>
      </c>
      <c r="C78" s="90"/>
      <c r="D78" s="80" t="s">
        <v>112</v>
      </c>
      <c r="E78" s="151">
        <v>3113</v>
      </c>
      <c r="F78" s="151">
        <v>5137</v>
      </c>
      <c r="G78" s="80" t="s">
        <v>110</v>
      </c>
      <c r="H78" s="88">
        <v>6</v>
      </c>
      <c r="I78" s="78">
        <v>0.6</v>
      </c>
      <c r="J78" s="64">
        <f t="shared" si="5"/>
        <v>6.6</v>
      </c>
      <c r="K78" s="127"/>
      <c r="L78" s="132"/>
      <c r="M78" s="70"/>
      <c r="N78" s="70"/>
    </row>
    <row r="79" spans="1:14" s="51" customFormat="1" ht="12.95" customHeight="1">
      <c r="A79" s="159"/>
      <c r="B79" s="87" t="s">
        <v>186</v>
      </c>
      <c r="C79" s="90"/>
      <c r="D79" s="80"/>
      <c r="E79" s="151">
        <v>3113</v>
      </c>
      <c r="F79" s="151">
        <v>5137</v>
      </c>
      <c r="G79" s="80" t="s">
        <v>110</v>
      </c>
      <c r="H79" s="88">
        <v>3</v>
      </c>
      <c r="I79" s="78">
        <v>0.3</v>
      </c>
      <c r="J79" s="64">
        <f t="shared" si="5"/>
        <v>3.3</v>
      </c>
      <c r="K79" s="127"/>
      <c r="L79" s="132"/>
      <c r="M79" s="70"/>
      <c r="N79" s="70"/>
    </row>
    <row r="80" spans="1:14" s="51" customFormat="1" ht="12.95" customHeight="1">
      <c r="A80" s="159"/>
      <c r="B80" s="87" t="s">
        <v>187</v>
      </c>
      <c r="C80" s="90"/>
      <c r="D80" s="80" t="s">
        <v>111</v>
      </c>
      <c r="E80" s="151">
        <v>3113</v>
      </c>
      <c r="F80" s="151">
        <v>5139</v>
      </c>
      <c r="G80" s="80" t="s">
        <v>110</v>
      </c>
      <c r="H80" s="88">
        <v>17</v>
      </c>
      <c r="I80" s="78">
        <v>-5.1</v>
      </c>
      <c r="J80" s="64">
        <f t="shared" si="5"/>
        <v>11.9</v>
      </c>
      <c r="K80" s="127"/>
      <c r="L80" s="132"/>
      <c r="M80" s="70"/>
      <c r="N80" s="70"/>
    </row>
    <row r="81" spans="1:14" s="51" customFormat="1" ht="12.95" customHeight="1">
      <c r="A81" s="159"/>
      <c r="B81" s="87" t="s">
        <v>188</v>
      </c>
      <c r="C81" s="90"/>
      <c r="D81" s="80" t="s">
        <v>112</v>
      </c>
      <c r="E81" s="151">
        <v>3113</v>
      </c>
      <c r="F81" s="151">
        <v>5139</v>
      </c>
      <c r="G81" s="80" t="s">
        <v>110</v>
      </c>
      <c r="H81" s="88">
        <v>2</v>
      </c>
      <c r="I81" s="78">
        <v>-0.6</v>
      </c>
      <c r="J81" s="64">
        <f t="shared" si="5"/>
        <v>1.4</v>
      </c>
      <c r="K81" s="127"/>
      <c r="L81" s="132"/>
      <c r="M81" s="70"/>
      <c r="N81" s="70"/>
    </row>
    <row r="82" spans="1:14" s="51" customFormat="1" ht="12.95" customHeight="1">
      <c r="A82" s="160"/>
      <c r="B82" s="87" t="s">
        <v>188</v>
      </c>
      <c r="C82" s="90"/>
      <c r="D82" s="80"/>
      <c r="E82" s="151">
        <v>3113</v>
      </c>
      <c r="F82" s="151">
        <v>5139</v>
      </c>
      <c r="G82" s="80" t="s">
        <v>110</v>
      </c>
      <c r="H82" s="88">
        <v>1</v>
      </c>
      <c r="I82" s="78">
        <v>-0.3</v>
      </c>
      <c r="J82" s="64">
        <f t="shared" si="5"/>
        <v>0.7</v>
      </c>
      <c r="K82" s="127"/>
      <c r="L82" s="132"/>
      <c r="M82" s="70"/>
      <c r="N82" s="70"/>
    </row>
    <row r="83" spans="1:14" s="51" customFormat="1" ht="12.95" customHeight="1">
      <c r="A83" s="157" t="s">
        <v>128</v>
      </c>
      <c r="B83" s="121" t="s">
        <v>189</v>
      </c>
      <c r="C83" s="42"/>
      <c r="D83" s="41" t="s">
        <v>121</v>
      </c>
      <c r="E83" s="113">
        <v>4359</v>
      </c>
      <c r="F83" s="98">
        <v>5011</v>
      </c>
      <c r="G83" s="41" t="s">
        <v>120</v>
      </c>
      <c r="H83" s="54">
        <v>2233</v>
      </c>
      <c r="I83" s="55">
        <v>-22.7</v>
      </c>
      <c r="J83" s="77">
        <f t="shared" si="5"/>
        <v>2210.3</v>
      </c>
      <c r="K83" s="133"/>
      <c r="L83" s="132"/>
      <c r="M83" s="70"/>
      <c r="N83" s="70"/>
    </row>
    <row r="84" spans="1:14" s="51" customFormat="1" ht="12.95" customHeight="1">
      <c r="A84" s="157"/>
      <c r="B84" s="121" t="s">
        <v>190</v>
      </c>
      <c r="C84" s="42"/>
      <c r="D84" s="41" t="s">
        <v>121</v>
      </c>
      <c r="E84" s="113">
        <v>4359</v>
      </c>
      <c r="F84" s="98">
        <v>5031</v>
      </c>
      <c r="G84" s="41" t="s">
        <v>120</v>
      </c>
      <c r="H84" s="54">
        <v>545</v>
      </c>
      <c r="I84" s="55">
        <v>10</v>
      </c>
      <c r="J84" s="77">
        <f t="shared" si="5"/>
        <v>555</v>
      </c>
      <c r="K84" s="133"/>
      <c r="L84" s="132"/>
      <c r="M84" s="70"/>
      <c r="N84" s="70"/>
    </row>
    <row r="85" spans="1:14" s="51" customFormat="1" ht="12.95" customHeight="1">
      <c r="A85" s="157"/>
      <c r="B85" s="121" t="s">
        <v>191</v>
      </c>
      <c r="C85" s="42"/>
      <c r="D85" s="41" t="s">
        <v>121</v>
      </c>
      <c r="E85" s="113">
        <v>4359</v>
      </c>
      <c r="F85" s="98">
        <v>5032</v>
      </c>
      <c r="G85" s="41" t="s">
        <v>120</v>
      </c>
      <c r="H85" s="54">
        <v>198</v>
      </c>
      <c r="I85" s="55">
        <v>5</v>
      </c>
      <c r="J85" s="77">
        <f t="shared" si="5"/>
        <v>203</v>
      </c>
      <c r="K85" s="133"/>
      <c r="L85" s="132"/>
      <c r="M85" s="70"/>
      <c r="N85" s="70"/>
    </row>
    <row r="86" spans="1:14" s="51" customFormat="1" ht="12.95" customHeight="1">
      <c r="A86" s="157"/>
      <c r="B86" s="122" t="s">
        <v>192</v>
      </c>
      <c r="C86" s="42"/>
      <c r="D86" s="41" t="s">
        <v>122</v>
      </c>
      <c r="E86" s="113">
        <v>4359</v>
      </c>
      <c r="F86" s="98">
        <v>5169</v>
      </c>
      <c r="G86" s="41" t="s">
        <v>120</v>
      </c>
      <c r="H86" s="54">
        <v>83.3</v>
      </c>
      <c r="I86" s="55">
        <v>7.7</v>
      </c>
      <c r="J86" s="77">
        <f t="shared" si="5"/>
        <v>91</v>
      </c>
      <c r="K86" s="133"/>
      <c r="L86" s="132"/>
      <c r="M86" s="70"/>
      <c r="N86" s="70"/>
    </row>
    <row r="87" spans="1:14" s="51" customFormat="1" ht="12.95" customHeight="1">
      <c r="A87" s="157" t="s">
        <v>129</v>
      </c>
      <c r="B87" s="121" t="s">
        <v>193</v>
      </c>
      <c r="C87" s="42"/>
      <c r="D87" s="41" t="s">
        <v>124</v>
      </c>
      <c r="E87" s="113">
        <v>6171</v>
      </c>
      <c r="F87" s="98">
        <v>5169</v>
      </c>
      <c r="G87" s="41" t="s">
        <v>123</v>
      </c>
      <c r="H87" s="54">
        <v>416</v>
      </c>
      <c r="I87" s="55">
        <v>-1</v>
      </c>
      <c r="J87" s="77">
        <f t="shared" si="5"/>
        <v>415</v>
      </c>
      <c r="K87" s="127"/>
      <c r="L87" s="132"/>
      <c r="M87" s="70"/>
      <c r="N87" s="70"/>
    </row>
    <row r="88" spans="1:14" s="51" customFormat="1" ht="12.95" customHeight="1">
      <c r="A88" s="157"/>
      <c r="B88" s="121" t="s">
        <v>194</v>
      </c>
      <c r="C88" s="42"/>
      <c r="D88" s="41" t="s">
        <v>124</v>
      </c>
      <c r="E88" s="113">
        <v>6171</v>
      </c>
      <c r="F88" s="98">
        <v>5424</v>
      </c>
      <c r="G88" s="41" t="s">
        <v>123</v>
      </c>
      <c r="H88" s="54">
        <v>9</v>
      </c>
      <c r="I88" s="55">
        <v>1</v>
      </c>
      <c r="J88" s="77">
        <f t="shared" si="5"/>
        <v>10</v>
      </c>
      <c r="K88" s="127"/>
      <c r="L88" s="132"/>
      <c r="M88" s="70"/>
      <c r="N88" s="70"/>
    </row>
    <row r="89" spans="1:14" s="51" customFormat="1" ht="12.95" customHeight="1">
      <c r="A89" s="157" t="s">
        <v>138</v>
      </c>
      <c r="B89" s="121" t="s">
        <v>195</v>
      </c>
      <c r="C89" s="42"/>
      <c r="D89" s="41" t="s">
        <v>126</v>
      </c>
      <c r="E89" s="113">
        <v>3113</v>
      </c>
      <c r="F89" s="98">
        <v>5031</v>
      </c>
      <c r="G89" s="41" t="s">
        <v>125</v>
      </c>
      <c r="H89" s="54">
        <v>8.85</v>
      </c>
      <c r="I89" s="55">
        <v>5</v>
      </c>
      <c r="J89" s="77">
        <f t="shared" si="5"/>
        <v>13.85</v>
      </c>
      <c r="K89" s="127"/>
      <c r="L89" s="132"/>
      <c r="M89" s="70"/>
      <c r="N89" s="70"/>
    </row>
    <row r="90" spans="1:14" s="51" customFormat="1" ht="12.95" customHeight="1">
      <c r="A90" s="157"/>
      <c r="B90" s="121" t="s">
        <v>196</v>
      </c>
      <c r="C90" s="42"/>
      <c r="D90" s="41" t="s">
        <v>126</v>
      </c>
      <c r="E90" s="113">
        <v>3113</v>
      </c>
      <c r="F90" s="98">
        <v>5032</v>
      </c>
      <c r="G90" s="41" t="s">
        <v>125</v>
      </c>
      <c r="H90" s="54">
        <v>3.2</v>
      </c>
      <c r="I90" s="55">
        <v>3</v>
      </c>
      <c r="J90" s="77">
        <f t="shared" si="5"/>
        <v>6.2</v>
      </c>
      <c r="K90" s="127"/>
      <c r="L90" s="132"/>
      <c r="M90" s="70"/>
      <c r="N90" s="70"/>
    </row>
    <row r="91" spans="1:14" s="51" customFormat="1" ht="12.95" customHeight="1">
      <c r="A91" s="157"/>
      <c r="B91" s="146" t="s">
        <v>197</v>
      </c>
      <c r="C91" s="81" t="s">
        <v>49</v>
      </c>
      <c r="D91" s="83"/>
      <c r="E91" s="82">
        <v>3113</v>
      </c>
      <c r="F91" s="147">
        <v>5137</v>
      </c>
      <c r="G91" s="83" t="s">
        <v>125</v>
      </c>
      <c r="H91" s="97">
        <v>0</v>
      </c>
      <c r="I91" s="93">
        <v>10</v>
      </c>
      <c r="J91" s="84">
        <f t="shared" si="5"/>
        <v>10</v>
      </c>
      <c r="K91" s="127"/>
      <c r="L91" s="132"/>
      <c r="M91" s="70"/>
      <c r="N91" s="70"/>
    </row>
    <row r="92" spans="1:14" s="51" customFormat="1" ht="12.95" customHeight="1">
      <c r="A92" s="157"/>
      <c r="B92" s="121" t="s">
        <v>198</v>
      </c>
      <c r="C92" s="42"/>
      <c r="D92" s="41"/>
      <c r="E92" s="113">
        <v>3113</v>
      </c>
      <c r="F92" s="98">
        <v>5163</v>
      </c>
      <c r="G92" s="41" t="s">
        <v>125</v>
      </c>
      <c r="H92" s="54">
        <v>3</v>
      </c>
      <c r="I92" s="55">
        <v>1</v>
      </c>
      <c r="J92" s="77">
        <f t="shared" si="5"/>
        <v>4</v>
      </c>
      <c r="K92" s="127"/>
      <c r="L92" s="132"/>
      <c r="M92" s="70"/>
      <c r="N92" s="70"/>
    </row>
    <row r="93" spans="1:14" s="51" customFormat="1" ht="12.95" customHeight="1">
      <c r="A93" s="157"/>
      <c r="B93" s="121" t="s">
        <v>199</v>
      </c>
      <c r="C93" s="42"/>
      <c r="D93" s="41" t="s">
        <v>126</v>
      </c>
      <c r="E93" s="113">
        <v>3113</v>
      </c>
      <c r="F93" s="98">
        <v>5011</v>
      </c>
      <c r="G93" s="41" t="s">
        <v>125</v>
      </c>
      <c r="H93" s="54">
        <v>47.7</v>
      </c>
      <c r="I93" s="55">
        <v>-19</v>
      </c>
      <c r="J93" s="77">
        <f t="shared" si="5"/>
        <v>28.700000000000003</v>
      </c>
      <c r="K93" s="127"/>
      <c r="L93" s="132"/>
      <c r="M93" s="70"/>
      <c r="N93" s="70"/>
    </row>
    <row r="94" spans="1:14" s="51" customFormat="1" ht="12.95" customHeight="1">
      <c r="A94" s="157" t="s">
        <v>221</v>
      </c>
      <c r="B94" s="146" t="s">
        <v>201</v>
      </c>
      <c r="C94" s="155" t="s">
        <v>49</v>
      </c>
      <c r="D94" s="153">
        <v>143533092</v>
      </c>
      <c r="E94" s="82">
        <v>3113</v>
      </c>
      <c r="F94" s="82">
        <v>5011</v>
      </c>
      <c r="G94" s="83" t="s">
        <v>205</v>
      </c>
      <c r="H94" s="84">
        <v>0</v>
      </c>
      <c r="I94" s="154">
        <v>36</v>
      </c>
      <c r="J94" s="84">
        <f>H94+I94</f>
        <v>36</v>
      </c>
      <c r="K94" s="127"/>
      <c r="L94" s="132"/>
      <c r="M94" s="70"/>
      <c r="N94" s="70"/>
    </row>
    <row r="95" spans="1:14" s="51" customFormat="1" ht="12.95" customHeight="1">
      <c r="A95" s="157"/>
      <c r="B95" s="146" t="s">
        <v>202</v>
      </c>
      <c r="C95" s="81" t="s">
        <v>49</v>
      </c>
      <c r="D95" s="82">
        <v>143533092</v>
      </c>
      <c r="E95" s="94" t="s">
        <v>206</v>
      </c>
      <c r="F95" s="83" t="s">
        <v>207</v>
      </c>
      <c r="G95" s="83" t="s">
        <v>205</v>
      </c>
      <c r="H95" s="97">
        <v>0</v>
      </c>
      <c r="I95" s="93">
        <v>10</v>
      </c>
      <c r="J95" s="84">
        <f>H95+I95</f>
        <v>10</v>
      </c>
      <c r="K95" s="127"/>
      <c r="L95" s="132"/>
      <c r="M95" s="70"/>
      <c r="N95" s="70"/>
    </row>
    <row r="96" spans="1:14" s="51" customFormat="1" ht="12.95" customHeight="1">
      <c r="A96" s="157"/>
      <c r="B96" s="146" t="s">
        <v>203</v>
      </c>
      <c r="C96" s="81" t="s">
        <v>49</v>
      </c>
      <c r="D96" s="82">
        <v>143533092</v>
      </c>
      <c r="E96" s="82">
        <v>3113</v>
      </c>
      <c r="F96" s="82">
        <v>5032</v>
      </c>
      <c r="G96" s="83" t="s">
        <v>205</v>
      </c>
      <c r="H96" s="97">
        <v>0</v>
      </c>
      <c r="I96" s="93">
        <v>4</v>
      </c>
      <c r="J96" s="84">
        <f>H96+I96</f>
        <v>4</v>
      </c>
      <c r="K96" s="127"/>
      <c r="L96" s="132"/>
      <c r="M96" s="70"/>
      <c r="N96" s="70"/>
    </row>
    <row r="97" spans="1:14" s="51" customFormat="1" ht="12.95" customHeight="1">
      <c r="A97" s="157"/>
      <c r="B97" s="148" t="s">
        <v>220</v>
      </c>
      <c r="C97" s="42"/>
      <c r="D97" s="42"/>
      <c r="E97" s="113">
        <v>6171</v>
      </c>
      <c r="F97" s="113">
        <v>5011</v>
      </c>
      <c r="G97" s="41"/>
      <c r="H97" s="54">
        <v>74969.4</v>
      </c>
      <c r="I97" s="55">
        <v>-50</v>
      </c>
      <c r="J97" s="77">
        <f aca="true" t="shared" si="6" ref="J97:J99">H97+I97</f>
        <v>74919.4</v>
      </c>
      <c r="K97" s="127"/>
      <c r="L97" s="132"/>
      <c r="M97" s="70"/>
      <c r="N97" s="70"/>
    </row>
    <row r="98" spans="1:14" s="51" customFormat="1" ht="12.95" customHeight="1">
      <c r="A98" s="151" t="s">
        <v>222</v>
      </c>
      <c r="B98" s="150" t="s">
        <v>212</v>
      </c>
      <c r="C98" s="149"/>
      <c r="D98" s="149"/>
      <c r="E98" s="113">
        <v>6171</v>
      </c>
      <c r="F98" s="113">
        <v>5137</v>
      </c>
      <c r="G98" s="149"/>
      <c r="H98" s="54">
        <v>1851</v>
      </c>
      <c r="I98" s="55">
        <v>-217</v>
      </c>
      <c r="J98" s="77">
        <f t="shared" si="6"/>
        <v>1634</v>
      </c>
      <c r="K98" s="127"/>
      <c r="L98" s="132"/>
      <c r="M98" s="70"/>
      <c r="N98" s="70"/>
    </row>
    <row r="99" spans="1:14" s="51" customFormat="1" ht="12.95" customHeight="1">
      <c r="A99" s="151" t="s">
        <v>223</v>
      </c>
      <c r="B99" s="107" t="s">
        <v>216</v>
      </c>
      <c r="C99" s="42"/>
      <c r="D99" s="42"/>
      <c r="E99" s="113">
        <v>5512</v>
      </c>
      <c r="F99" s="113">
        <v>5021</v>
      </c>
      <c r="G99" s="41" t="s">
        <v>48</v>
      </c>
      <c r="H99" s="54">
        <v>100</v>
      </c>
      <c r="I99" s="55">
        <v>23</v>
      </c>
      <c r="J99" s="77">
        <f t="shared" si="6"/>
        <v>123</v>
      </c>
      <c r="K99" s="127"/>
      <c r="L99" s="132"/>
      <c r="M99" s="70"/>
      <c r="N99" s="70"/>
    </row>
    <row r="100" spans="1:10" ht="12.95" customHeight="1">
      <c r="A100" s="17"/>
      <c r="B100" s="57"/>
      <c r="C100" s="73"/>
      <c r="D100" s="73"/>
      <c r="E100" s="171" t="s">
        <v>20</v>
      </c>
      <c r="F100" s="172"/>
      <c r="G100" s="173"/>
      <c r="H100" s="108">
        <f>SUM(H20:H99)</f>
        <v>114356.56999999999</v>
      </c>
      <c r="I100" s="108">
        <f aca="true" t="shared" si="7" ref="I100:J100">SUM(I20:I99)</f>
        <v>580.3999999999999</v>
      </c>
      <c r="J100" s="108">
        <f t="shared" si="7"/>
        <v>114936.96999999999</v>
      </c>
    </row>
    <row r="101" spans="1:10" ht="12.95" customHeight="1">
      <c r="A101" s="38" t="s">
        <v>21</v>
      </c>
      <c r="B101" s="17"/>
      <c r="C101" s="18"/>
      <c r="D101" s="18"/>
      <c r="E101" s="19"/>
      <c r="F101" s="17"/>
      <c r="G101" s="17"/>
      <c r="H101" s="20"/>
      <c r="I101" s="20"/>
      <c r="J101" s="23"/>
    </row>
    <row r="102" spans="1:11" ht="12.95" customHeight="1">
      <c r="A102" s="157" t="s">
        <v>13</v>
      </c>
      <c r="B102" s="121" t="s">
        <v>139</v>
      </c>
      <c r="C102" s="42"/>
      <c r="D102" s="113"/>
      <c r="E102" s="41" t="s">
        <v>149</v>
      </c>
      <c r="F102" s="113">
        <v>6121</v>
      </c>
      <c r="G102" s="41" t="s">
        <v>150</v>
      </c>
      <c r="H102" s="109">
        <v>20</v>
      </c>
      <c r="I102" s="55">
        <v>-5.4</v>
      </c>
      <c r="J102" s="77">
        <f aca="true" t="shared" si="8" ref="J102:J112">H102+I102</f>
        <v>14.6</v>
      </c>
      <c r="K102" s="20"/>
    </row>
    <row r="103" spans="1:11" ht="12.95" customHeight="1">
      <c r="A103" s="157"/>
      <c r="B103" s="121" t="s">
        <v>166</v>
      </c>
      <c r="C103" s="42"/>
      <c r="D103" s="41"/>
      <c r="E103" s="41" t="s">
        <v>151</v>
      </c>
      <c r="F103" s="113">
        <v>6121</v>
      </c>
      <c r="G103" s="41" t="s">
        <v>152</v>
      </c>
      <c r="H103" s="109">
        <v>61</v>
      </c>
      <c r="I103" s="144">
        <v>5.4</v>
      </c>
      <c r="J103" s="77">
        <f t="shared" si="8"/>
        <v>66.4</v>
      </c>
      <c r="K103" s="20"/>
    </row>
    <row r="104" spans="1:10" ht="12.95" customHeight="1">
      <c r="A104" s="157"/>
      <c r="B104" s="121" t="s">
        <v>140</v>
      </c>
      <c r="C104" s="42"/>
      <c r="D104" s="41"/>
      <c r="E104" s="143" t="s">
        <v>153</v>
      </c>
      <c r="F104" s="113">
        <v>6121</v>
      </c>
      <c r="G104" s="143" t="s">
        <v>154</v>
      </c>
      <c r="H104" s="109">
        <v>120</v>
      </c>
      <c r="I104" s="55">
        <v>-102.5</v>
      </c>
      <c r="J104" s="77">
        <f t="shared" si="8"/>
        <v>17.5</v>
      </c>
    </row>
    <row r="105" spans="1:10" ht="12.95" customHeight="1">
      <c r="A105" s="157"/>
      <c r="B105" s="121" t="s">
        <v>141</v>
      </c>
      <c r="C105" s="42"/>
      <c r="D105" s="41"/>
      <c r="E105" s="143" t="s">
        <v>155</v>
      </c>
      <c r="F105" s="113">
        <v>6121</v>
      </c>
      <c r="G105" s="143" t="s">
        <v>156</v>
      </c>
      <c r="H105" s="109">
        <v>717</v>
      </c>
      <c r="I105" s="55">
        <v>102.5</v>
      </c>
      <c r="J105" s="77">
        <f t="shared" si="8"/>
        <v>819.5</v>
      </c>
    </row>
    <row r="106" spans="1:10" ht="12.95" customHeight="1">
      <c r="A106" s="157"/>
      <c r="B106" s="121" t="s">
        <v>142</v>
      </c>
      <c r="C106" s="42"/>
      <c r="D106" s="41"/>
      <c r="E106" s="143" t="s">
        <v>157</v>
      </c>
      <c r="F106" s="113">
        <v>6121</v>
      </c>
      <c r="G106" s="143" t="s">
        <v>158</v>
      </c>
      <c r="H106" s="109">
        <v>874</v>
      </c>
      <c r="I106" s="55">
        <v>-580</v>
      </c>
      <c r="J106" s="77">
        <f t="shared" si="8"/>
        <v>294</v>
      </c>
    </row>
    <row r="107" spans="1:10" ht="12.95" customHeight="1">
      <c r="A107" s="157"/>
      <c r="B107" s="121" t="s">
        <v>143</v>
      </c>
      <c r="C107" s="42"/>
      <c r="D107" s="41"/>
      <c r="E107" s="143" t="s">
        <v>151</v>
      </c>
      <c r="F107" s="113">
        <v>6121</v>
      </c>
      <c r="G107" s="143" t="s">
        <v>159</v>
      </c>
      <c r="H107" s="109">
        <v>14441</v>
      </c>
      <c r="I107" s="55">
        <v>-345</v>
      </c>
      <c r="J107" s="77">
        <f t="shared" si="8"/>
        <v>14096</v>
      </c>
    </row>
    <row r="108" spans="1:10" ht="12.95" customHeight="1">
      <c r="A108" s="157"/>
      <c r="B108" s="121" t="s">
        <v>144</v>
      </c>
      <c r="C108" s="139"/>
      <c r="D108" s="140"/>
      <c r="E108" s="143" t="s">
        <v>160</v>
      </c>
      <c r="F108" s="113">
        <v>6121</v>
      </c>
      <c r="G108" s="143" t="s">
        <v>161</v>
      </c>
      <c r="H108" s="109">
        <v>856.61</v>
      </c>
      <c r="I108" s="55">
        <v>925</v>
      </c>
      <c r="J108" s="77">
        <f t="shared" si="8"/>
        <v>1781.6100000000001</v>
      </c>
    </row>
    <row r="109" spans="1:11" ht="12.95" customHeight="1">
      <c r="A109" s="157"/>
      <c r="B109" s="121" t="s">
        <v>145</v>
      </c>
      <c r="C109" s="141"/>
      <c r="D109" s="141"/>
      <c r="E109" s="143" t="s">
        <v>162</v>
      </c>
      <c r="F109" s="113">
        <v>6121</v>
      </c>
      <c r="G109" s="143" t="s">
        <v>97</v>
      </c>
      <c r="H109" s="109">
        <v>4034.3</v>
      </c>
      <c r="I109" s="55">
        <v>-265.5</v>
      </c>
      <c r="J109" s="77">
        <f t="shared" si="8"/>
        <v>3768.8</v>
      </c>
      <c r="K109" s="134"/>
    </row>
    <row r="110" spans="1:11" ht="12.95" customHeight="1">
      <c r="A110" s="157"/>
      <c r="B110" s="121" t="s">
        <v>146</v>
      </c>
      <c r="C110" s="142"/>
      <c r="D110" s="142"/>
      <c r="E110" s="143" t="s">
        <v>155</v>
      </c>
      <c r="F110" s="113">
        <v>6121</v>
      </c>
      <c r="G110" s="143" t="s">
        <v>133</v>
      </c>
      <c r="H110" s="109">
        <v>16401.14</v>
      </c>
      <c r="I110" s="55">
        <v>265.5</v>
      </c>
      <c r="J110" s="77">
        <f t="shared" si="8"/>
        <v>16666.64</v>
      </c>
      <c r="K110" s="134"/>
    </row>
    <row r="111" spans="1:10" ht="12.95" customHeight="1">
      <c r="A111" s="157"/>
      <c r="B111" s="121" t="s">
        <v>147</v>
      </c>
      <c r="C111" s="142"/>
      <c r="D111" s="142"/>
      <c r="E111" s="143" t="s">
        <v>151</v>
      </c>
      <c r="F111" s="113">
        <v>6121</v>
      </c>
      <c r="G111" s="143" t="s">
        <v>163</v>
      </c>
      <c r="H111" s="109">
        <v>671.6</v>
      </c>
      <c r="I111" s="55">
        <v>-1</v>
      </c>
      <c r="J111" s="77">
        <f t="shared" si="8"/>
        <v>670.6</v>
      </c>
    </row>
    <row r="112" spans="1:10" ht="12.95" customHeight="1">
      <c r="A112" s="157"/>
      <c r="B112" s="121" t="s">
        <v>148</v>
      </c>
      <c r="C112" s="142"/>
      <c r="D112" s="142"/>
      <c r="E112" s="143" t="s">
        <v>164</v>
      </c>
      <c r="F112" s="113">
        <v>6322</v>
      </c>
      <c r="G112" s="143" t="s">
        <v>165</v>
      </c>
      <c r="H112" s="109">
        <v>1044.39</v>
      </c>
      <c r="I112" s="144">
        <v>1</v>
      </c>
      <c r="J112" s="77">
        <f t="shared" si="8"/>
        <v>1045.39</v>
      </c>
    </row>
    <row r="113" spans="1:10" ht="12.95" customHeight="1">
      <c r="A113" s="157" t="s">
        <v>14</v>
      </c>
      <c r="B113" s="146" t="s">
        <v>204</v>
      </c>
      <c r="C113" s="81" t="s">
        <v>49</v>
      </c>
      <c r="D113" s="82">
        <v>149517519</v>
      </c>
      <c r="E113" s="82">
        <v>3429</v>
      </c>
      <c r="F113" s="82">
        <v>6121</v>
      </c>
      <c r="G113" s="83" t="s">
        <v>209</v>
      </c>
      <c r="H113" s="97">
        <v>0</v>
      </c>
      <c r="I113" s="93">
        <v>5825.7</v>
      </c>
      <c r="J113" s="84">
        <f>H113+I113</f>
        <v>5825.7</v>
      </c>
    </row>
    <row r="114" spans="1:10" ht="12.95" customHeight="1">
      <c r="A114" s="157"/>
      <c r="B114" s="146" t="s">
        <v>204</v>
      </c>
      <c r="C114" s="81" t="s">
        <v>49</v>
      </c>
      <c r="D114" s="82">
        <v>149517085</v>
      </c>
      <c r="E114" s="94" t="s">
        <v>155</v>
      </c>
      <c r="F114" s="83" t="s">
        <v>208</v>
      </c>
      <c r="G114" s="83" t="s">
        <v>209</v>
      </c>
      <c r="H114" s="97">
        <v>0</v>
      </c>
      <c r="I114" s="93">
        <v>407.8</v>
      </c>
      <c r="J114" s="84">
        <f>H114+I114</f>
        <v>407.8</v>
      </c>
    </row>
    <row r="115" spans="1:10" ht="12.95" customHeight="1">
      <c r="A115" s="157"/>
      <c r="B115" s="121" t="s">
        <v>204</v>
      </c>
      <c r="C115" s="42"/>
      <c r="D115" s="42"/>
      <c r="E115" s="113">
        <v>3429</v>
      </c>
      <c r="F115" s="113">
        <v>6121</v>
      </c>
      <c r="G115" s="41" t="s">
        <v>209</v>
      </c>
      <c r="H115" s="54">
        <v>7862</v>
      </c>
      <c r="I115" s="55">
        <v>-6233.5</v>
      </c>
      <c r="J115" s="77">
        <f>H115+I115</f>
        <v>1628.5</v>
      </c>
    </row>
    <row r="116" spans="1:10" ht="12.95" customHeight="1">
      <c r="A116" s="151" t="s">
        <v>35</v>
      </c>
      <c r="B116" s="121" t="s">
        <v>213</v>
      </c>
      <c r="C116" s="42"/>
      <c r="D116" s="41"/>
      <c r="E116" s="143" t="s">
        <v>160</v>
      </c>
      <c r="F116" s="113">
        <v>6122</v>
      </c>
      <c r="G116" s="143"/>
      <c r="H116" s="109">
        <v>1139</v>
      </c>
      <c r="I116" s="55">
        <v>217</v>
      </c>
      <c r="J116" s="77">
        <f aca="true" t="shared" si="9" ref="J116">H116+I116</f>
        <v>1356</v>
      </c>
    </row>
    <row r="117" spans="1:10" ht="12.95" customHeight="1">
      <c r="A117" s="43"/>
      <c r="B117" s="44"/>
      <c r="C117" s="45"/>
      <c r="D117" s="45"/>
      <c r="E117" s="164" t="s">
        <v>22</v>
      </c>
      <c r="F117" s="164"/>
      <c r="G117" s="164"/>
      <c r="H117" s="78">
        <f>SUM(H102:H116)</f>
        <v>48242.04</v>
      </c>
      <c r="I117" s="78">
        <f aca="true" t="shared" si="10" ref="I117:J117">SUM(I102:I116)</f>
        <v>217</v>
      </c>
      <c r="J117" s="78">
        <f t="shared" si="10"/>
        <v>48459.04</v>
      </c>
    </row>
    <row r="118" spans="1:10" ht="12.95" customHeight="1">
      <c r="A118" s="46" t="s">
        <v>31</v>
      </c>
      <c r="B118" s="47"/>
      <c r="C118" s="48"/>
      <c r="D118" s="48"/>
      <c r="E118" s="49"/>
      <c r="F118" s="49"/>
      <c r="G118" s="49"/>
      <c r="H118" s="33"/>
      <c r="I118" s="34"/>
      <c r="J118" s="11"/>
    </row>
    <row r="119" spans="1:10" ht="12.95" customHeight="1">
      <c r="A119" s="113" t="s">
        <v>13</v>
      </c>
      <c r="B119" s="79"/>
      <c r="C119" s="42"/>
      <c r="D119" s="113"/>
      <c r="E119" s="72"/>
      <c r="F119" s="41"/>
      <c r="G119" s="41"/>
      <c r="H119" s="54"/>
      <c r="I119" s="55"/>
      <c r="J119" s="54"/>
    </row>
    <row r="120" spans="1:10" ht="12" customHeight="1">
      <c r="A120" s="14"/>
      <c r="B120" s="13"/>
      <c r="C120" s="14"/>
      <c r="D120" s="14"/>
      <c r="E120" s="165" t="s">
        <v>32</v>
      </c>
      <c r="F120" s="166"/>
      <c r="G120" s="167"/>
      <c r="H120" s="50">
        <f>SUM(H119:H119)</f>
        <v>0</v>
      </c>
      <c r="I120" s="36">
        <v>0</v>
      </c>
      <c r="J120" s="50">
        <f>SUM(J119:J119)</f>
        <v>0</v>
      </c>
    </row>
    <row r="121" spans="1:10" ht="12.95" customHeight="1">
      <c r="A121" s="14"/>
      <c r="B121" s="13"/>
      <c r="C121" s="14"/>
      <c r="D121" s="14"/>
      <c r="E121" s="24"/>
      <c r="F121" s="24"/>
      <c r="G121" s="25"/>
      <c r="H121" s="33"/>
      <c r="I121" s="34"/>
      <c r="J121" s="35"/>
    </row>
    <row r="122" spans="1:10" ht="12.95" customHeight="1">
      <c r="A122" s="3"/>
      <c r="B122" s="26" t="s">
        <v>30</v>
      </c>
      <c r="C122" s="18"/>
      <c r="D122" s="18"/>
      <c r="E122" s="168" t="s">
        <v>15</v>
      </c>
      <c r="F122" s="169"/>
      <c r="G122" s="169"/>
      <c r="H122" s="170"/>
      <c r="I122" s="22">
        <f>I15</f>
        <v>797.4</v>
      </c>
      <c r="J122" s="39"/>
    </row>
    <row r="123" spans="1:10" ht="12.95" customHeight="1">
      <c r="A123" s="3"/>
      <c r="B123" s="17"/>
      <c r="C123" s="18"/>
      <c r="D123" s="18"/>
      <c r="E123" s="168" t="s">
        <v>23</v>
      </c>
      <c r="F123" s="169"/>
      <c r="G123" s="169"/>
      <c r="H123" s="170"/>
      <c r="I123" s="22">
        <f>I100+I16</f>
        <v>580.3999999999999</v>
      </c>
      <c r="J123" s="12"/>
    </row>
    <row r="124" spans="1:10" ht="12.95" customHeight="1">
      <c r="A124" s="3"/>
      <c r="B124" s="17"/>
      <c r="C124" s="18"/>
      <c r="D124" s="18"/>
      <c r="E124" s="168" t="s">
        <v>24</v>
      </c>
      <c r="F124" s="169"/>
      <c r="G124" s="169"/>
      <c r="H124" s="170"/>
      <c r="I124" s="22">
        <f>I117+I17</f>
        <v>217</v>
      </c>
      <c r="J124" s="40"/>
    </row>
    <row r="125" spans="1:10" ht="12.95" customHeight="1">
      <c r="A125" s="3"/>
      <c r="B125" s="17"/>
      <c r="C125" s="18"/>
      <c r="D125" s="18"/>
      <c r="E125" s="168" t="s">
        <v>25</v>
      </c>
      <c r="F125" s="169"/>
      <c r="G125" s="169"/>
      <c r="H125" s="170"/>
      <c r="I125" s="22">
        <f>I123+I124</f>
        <v>797.3999999999999</v>
      </c>
      <c r="J125" s="40"/>
    </row>
    <row r="126" spans="1:10" ht="12.95" customHeight="1">
      <c r="A126" s="3"/>
      <c r="B126" s="17"/>
      <c r="C126" s="18"/>
      <c r="D126" s="18"/>
      <c r="E126" s="161" t="s">
        <v>26</v>
      </c>
      <c r="F126" s="162"/>
      <c r="G126" s="162"/>
      <c r="H126" s="163"/>
      <c r="I126" s="22">
        <f>I122-I125</f>
        <v>0</v>
      </c>
      <c r="J126" s="40"/>
    </row>
    <row r="127" spans="1:10" ht="12.95" customHeight="1">
      <c r="A127" s="3"/>
      <c r="B127" s="17"/>
      <c r="C127" s="18"/>
      <c r="D127" s="18"/>
      <c r="E127" s="161" t="s">
        <v>27</v>
      </c>
      <c r="F127" s="162"/>
      <c r="G127" s="162"/>
      <c r="H127" s="163"/>
      <c r="I127" s="22">
        <f>I120</f>
        <v>0</v>
      </c>
      <c r="J127" s="40"/>
    </row>
    <row r="128" spans="1:10" ht="12.95" customHeight="1">
      <c r="A128" s="3"/>
      <c r="B128" s="3"/>
      <c r="C128" s="29"/>
      <c r="D128" s="29"/>
      <c r="E128" s="30"/>
      <c r="F128" s="56"/>
      <c r="G128" s="57"/>
      <c r="H128" s="69" t="s">
        <v>46</v>
      </c>
      <c r="I128" s="68"/>
      <c r="J128" s="69" t="s">
        <v>45</v>
      </c>
    </row>
    <row r="129" spans="1:10" ht="12.95" customHeight="1">
      <c r="A129" s="3"/>
      <c r="B129" s="26" t="s">
        <v>33</v>
      </c>
      <c r="C129" s="18"/>
      <c r="D129" s="18"/>
      <c r="E129" s="32" t="s">
        <v>28</v>
      </c>
      <c r="F129" s="58"/>
      <c r="G129" s="59"/>
      <c r="H129" s="55">
        <v>610871.93</v>
      </c>
      <c r="I129" s="60">
        <f>I122</f>
        <v>797.4</v>
      </c>
      <c r="J129" s="60">
        <f>H129+I129</f>
        <v>611669.3300000001</v>
      </c>
    </row>
    <row r="130" spans="1:10" ht="12.95" customHeight="1">
      <c r="A130" s="3"/>
      <c r="B130" s="17"/>
      <c r="C130" s="18"/>
      <c r="D130" s="18"/>
      <c r="E130" s="27" t="s">
        <v>23</v>
      </c>
      <c r="F130" s="61"/>
      <c r="G130" s="62"/>
      <c r="H130" s="63">
        <v>524326.23</v>
      </c>
      <c r="I130" s="60">
        <f>I100+I16</f>
        <v>580.3999999999999</v>
      </c>
      <c r="J130" s="64">
        <f>H130+I130</f>
        <v>524906.63</v>
      </c>
    </row>
    <row r="131" spans="1:10" ht="12.95" customHeight="1">
      <c r="A131" s="3"/>
      <c r="B131" s="17"/>
      <c r="C131" s="18"/>
      <c r="D131" s="18"/>
      <c r="E131" s="12" t="s">
        <v>24</v>
      </c>
      <c r="F131" s="57"/>
      <c r="G131" s="65"/>
      <c r="H131" s="63">
        <v>94080.6</v>
      </c>
      <c r="I131" s="60">
        <f>I117+I17</f>
        <v>217</v>
      </c>
      <c r="J131" s="64">
        <f>H131+I131</f>
        <v>94297.6</v>
      </c>
    </row>
    <row r="132" spans="1:10" ht="12.95" customHeight="1">
      <c r="A132" s="3"/>
      <c r="C132" s="29"/>
      <c r="D132" s="29"/>
      <c r="E132" s="28" t="s">
        <v>34</v>
      </c>
      <c r="F132" s="61"/>
      <c r="G132" s="62"/>
      <c r="H132" s="60">
        <f>H130+H131</f>
        <v>618406.83</v>
      </c>
      <c r="I132" s="60">
        <f>SUM(I130:I131)</f>
        <v>797.3999999999999</v>
      </c>
      <c r="J132" s="60">
        <f>SUM(J130:J131)</f>
        <v>619204.23</v>
      </c>
    </row>
    <row r="133" spans="1:10" ht="12.95" customHeight="1">
      <c r="A133" s="3"/>
      <c r="B133" s="3"/>
      <c r="C133" s="29"/>
      <c r="D133" s="29"/>
      <c r="E133" s="12" t="s">
        <v>18</v>
      </c>
      <c r="F133" s="57"/>
      <c r="G133" s="65"/>
      <c r="H133" s="64">
        <f>H129-H132</f>
        <v>-7534.899999999907</v>
      </c>
      <c r="I133" s="60">
        <f>I129-I132</f>
        <v>0</v>
      </c>
      <c r="J133" s="64">
        <f>J129-J132</f>
        <v>-7534.899999999907</v>
      </c>
    </row>
    <row r="134" spans="1:10" ht="12.95" customHeight="1">
      <c r="A134" s="3"/>
      <c r="B134" s="31" t="s">
        <v>44</v>
      </c>
      <c r="C134" s="29"/>
      <c r="D134" s="29"/>
      <c r="E134" s="28" t="s">
        <v>29</v>
      </c>
      <c r="F134" s="61"/>
      <c r="G134" s="62"/>
      <c r="H134" s="66">
        <v>7534.9</v>
      </c>
      <c r="I134" s="60">
        <f>I127</f>
        <v>0</v>
      </c>
      <c r="J134" s="64">
        <f>H134+I134</f>
        <v>7534.9</v>
      </c>
    </row>
    <row r="135" spans="6:10" ht="12.95" customHeight="1">
      <c r="F135" s="67"/>
      <c r="G135" s="67"/>
      <c r="H135" s="67"/>
      <c r="I135" s="67"/>
      <c r="J135" s="67"/>
    </row>
    <row r="136" spans="6:10" ht="12.95" customHeight="1">
      <c r="F136" s="67"/>
      <c r="G136" s="67"/>
      <c r="H136" s="67"/>
      <c r="I136" s="67"/>
      <c r="J136" s="67"/>
    </row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</sheetData>
  <mergeCells count="37">
    <mergeCell ref="A29:A30"/>
    <mergeCell ref="H1:J1"/>
    <mergeCell ref="B2:B3"/>
    <mergeCell ref="E2:E3"/>
    <mergeCell ref="F2:F3"/>
    <mergeCell ref="G2:G3"/>
    <mergeCell ref="E15:G15"/>
    <mergeCell ref="E16:G16"/>
    <mergeCell ref="E17:G17"/>
    <mergeCell ref="E18:G18"/>
    <mergeCell ref="A21:A24"/>
    <mergeCell ref="A25:A28"/>
    <mergeCell ref="A83:A86"/>
    <mergeCell ref="A87:A88"/>
    <mergeCell ref="A89:A93"/>
    <mergeCell ref="A31:A33"/>
    <mergeCell ref="A34:A37"/>
    <mergeCell ref="A38:A39"/>
    <mergeCell ref="A40:A42"/>
    <mergeCell ref="A43:A47"/>
    <mergeCell ref="A48:A58"/>
    <mergeCell ref="E124:H124"/>
    <mergeCell ref="E125:H125"/>
    <mergeCell ref="E126:H126"/>
    <mergeCell ref="E127:H127"/>
    <mergeCell ref="A13:A14"/>
    <mergeCell ref="A94:A97"/>
    <mergeCell ref="A113:A115"/>
    <mergeCell ref="E100:G100"/>
    <mergeCell ref="A102:A112"/>
    <mergeCell ref="E117:G117"/>
    <mergeCell ref="E120:G120"/>
    <mergeCell ref="E122:H122"/>
    <mergeCell ref="E123:H123"/>
    <mergeCell ref="A59:A64"/>
    <mergeCell ref="A65:A72"/>
    <mergeCell ref="A73:A82"/>
  </mergeCells>
  <conditionalFormatting sqref="B1:B2">
    <cfRule type="expression" priority="88" dxfId="2" stopIfTrue="1">
      <formula>$K1="Z"</formula>
    </cfRule>
    <cfRule type="expression" priority="89" dxfId="1" stopIfTrue="1">
      <formula>$K1="T"</formula>
    </cfRule>
    <cfRule type="expression" priority="90" dxfId="0" stopIfTrue="1">
      <formula>$K1="Y"</formula>
    </cfRule>
  </conditionalFormatting>
  <conditionalFormatting sqref="B2">
    <cfRule type="expression" priority="85" dxfId="2" stopIfTrue="1">
      <formula>$K2="Z"</formula>
    </cfRule>
    <cfRule type="expression" priority="86" dxfId="1" stopIfTrue="1">
      <formula>$K2="T"</formula>
    </cfRule>
    <cfRule type="expression" priority="87" dxfId="0" stopIfTrue="1">
      <formula>$K2="Y"</formula>
    </cfRule>
  </conditionalFormatting>
  <conditionalFormatting sqref="C15:D17 B1:B2">
    <cfRule type="expression" priority="82" dxfId="2" stopIfTrue="1">
      <formula>#REF!="Z"</formula>
    </cfRule>
    <cfRule type="expression" priority="83" dxfId="1" stopIfTrue="1">
      <formula>#REF!="T"</formula>
    </cfRule>
    <cfRule type="expression" priority="84" dxfId="0" stopIfTrue="1">
      <formula>#REF!="Y"</formula>
    </cfRule>
  </conditionalFormatting>
  <conditionalFormatting sqref="H130">
    <cfRule type="expression" priority="79" dxfId="2" stopIfTrue="1">
      <formula>$J130="Z"</formula>
    </cfRule>
    <cfRule type="expression" priority="80" dxfId="1" stopIfTrue="1">
      <formula>$J130="T"</formula>
    </cfRule>
    <cfRule type="expression" priority="81" dxfId="0" stopIfTrue="1">
      <formula>$J130="Y"</formula>
    </cfRule>
  </conditionalFormatting>
  <conditionalFormatting sqref="H131">
    <cfRule type="expression" priority="76" dxfId="2" stopIfTrue="1">
      <formula>$J131="Z"</formula>
    </cfRule>
    <cfRule type="expression" priority="77" dxfId="1" stopIfTrue="1">
      <formula>$J131="T"</formula>
    </cfRule>
    <cfRule type="expression" priority="78" dxfId="0" stopIfTrue="1">
      <formula>$J131="Y"</formula>
    </cfRule>
  </conditionalFormatting>
  <conditionalFormatting sqref="H130">
    <cfRule type="expression" priority="73" dxfId="2" stopIfTrue="1">
      <formula>$J130="Z"</formula>
    </cfRule>
    <cfRule type="expression" priority="74" dxfId="1" stopIfTrue="1">
      <formula>$J130="T"</formula>
    </cfRule>
    <cfRule type="expression" priority="75" dxfId="0" stopIfTrue="1">
      <formula>$J130="Y"</formula>
    </cfRule>
  </conditionalFormatting>
  <conditionalFormatting sqref="H131">
    <cfRule type="expression" priority="70" dxfId="2" stopIfTrue="1">
      <formula>$J131="Z"</formula>
    </cfRule>
    <cfRule type="expression" priority="71" dxfId="1" stopIfTrue="1">
      <formula>$J131="T"</formula>
    </cfRule>
    <cfRule type="expression" priority="72" dxfId="0" stopIfTrue="1">
      <formula>$J131="Y"</formula>
    </cfRule>
  </conditionalFormatting>
  <conditionalFormatting sqref="E21:F21 B21:B24">
    <cfRule type="expression" priority="67" dxfId="2" stopIfTrue="1">
      <formula>$L21="Z"</formula>
    </cfRule>
    <cfRule type="expression" priority="68" dxfId="1" stopIfTrue="1">
      <formula>$L21="T"</formula>
    </cfRule>
    <cfRule type="expression" priority="69" dxfId="0" stopIfTrue="1">
      <formula>$L21="Y"</formula>
    </cfRule>
  </conditionalFormatting>
  <conditionalFormatting sqref="E25:F25 B25:B28">
    <cfRule type="expression" priority="64" dxfId="2" stopIfTrue="1">
      <formula>$L25="Z"</formula>
    </cfRule>
    <cfRule type="expression" priority="65" dxfId="1" stopIfTrue="1">
      <formula>$L25="T"</formula>
    </cfRule>
    <cfRule type="expression" priority="66" dxfId="0" stopIfTrue="1">
      <formula>$L25="Y"</formula>
    </cfRule>
  </conditionalFormatting>
  <conditionalFormatting sqref="H68">
    <cfRule type="expression" priority="61" dxfId="2" stopIfTrue="1">
      <formula>$L68="Z"</formula>
    </cfRule>
    <cfRule type="expression" priority="62" dxfId="1" stopIfTrue="1">
      <formula>$L68="T"</formula>
    </cfRule>
    <cfRule type="expression" priority="63" dxfId="0" stopIfTrue="1">
      <formula>$L68="Y"</formula>
    </cfRule>
  </conditionalFormatting>
  <conditionalFormatting sqref="H67">
    <cfRule type="expression" priority="58" dxfId="2" stopIfTrue="1">
      <formula>$L67="Z"</formula>
    </cfRule>
    <cfRule type="expression" priority="59" dxfId="1" stopIfTrue="1">
      <formula>$L67="T"</formula>
    </cfRule>
    <cfRule type="expression" priority="60" dxfId="0" stopIfTrue="1">
      <formula>$L67="Y"</formula>
    </cfRule>
  </conditionalFormatting>
  <conditionalFormatting sqref="B73:B76">
    <cfRule type="expression" priority="56" dxfId="1" stopIfTrue="1">
      <formula>#REF!="T"</formula>
    </cfRule>
    <cfRule type="expression" priority="57" dxfId="0" stopIfTrue="1">
      <formula>#REF!="Y"</formula>
    </cfRule>
  </conditionalFormatting>
  <conditionalFormatting sqref="B73:B76">
    <cfRule type="expression" priority="55" dxfId="2" stopIfTrue="1">
      <formula>#REF!="Z"</formula>
    </cfRule>
  </conditionalFormatting>
  <conditionalFormatting sqref="B73:B76">
    <cfRule type="expression" priority="43" dxfId="2" stopIfTrue="1">
      <formula>$N73="Z"</formula>
    </cfRule>
    <cfRule type="expression" priority="44" dxfId="1" stopIfTrue="1">
      <formula>$N73="T"</formula>
    </cfRule>
    <cfRule type="expression" priority="45" dxfId="0" stopIfTrue="1">
      <formula>$N73="Y"</formula>
    </cfRule>
    <cfRule type="expression" priority="46" dxfId="2" stopIfTrue="1">
      <formula>$L73="Z"</formula>
    </cfRule>
    <cfRule type="expression" priority="47" dxfId="1" stopIfTrue="1">
      <formula>$L73="T"</formula>
    </cfRule>
    <cfRule type="expression" priority="48" dxfId="0" stopIfTrue="1">
      <formula>$L73="Y"</formula>
    </cfRule>
    <cfRule type="expression" priority="49" dxfId="2" stopIfTrue="1">
      <formula>$P73="Z"</formula>
    </cfRule>
    <cfRule type="expression" priority="50" dxfId="1" stopIfTrue="1">
      <formula>$P73="T"</formula>
    </cfRule>
    <cfRule type="expression" priority="51" dxfId="0" stopIfTrue="1">
      <formula>$P73="Y"</formula>
    </cfRule>
    <cfRule type="expression" priority="52" dxfId="2" stopIfTrue="1">
      <formula>$K73="Z"</formula>
    </cfRule>
    <cfRule type="expression" priority="53" dxfId="1" stopIfTrue="1">
      <formula>$K73="T"</formula>
    </cfRule>
    <cfRule type="expression" priority="54" dxfId="0" stopIfTrue="1">
      <formula>$K73="Y"</formula>
    </cfRule>
  </conditionalFormatting>
  <conditionalFormatting sqref="B83:B85">
    <cfRule type="expression" priority="40" dxfId="2" stopIfTrue="1">
      <formula>$L83="Z"</formula>
    </cfRule>
    <cfRule type="expression" priority="41" dxfId="1" stopIfTrue="1">
      <formula>$L83="T"</formula>
    </cfRule>
    <cfRule type="expression" priority="42" dxfId="0" stopIfTrue="1">
      <formula>$L83="Y"</formula>
    </cfRule>
  </conditionalFormatting>
  <conditionalFormatting sqref="B87:B88">
    <cfRule type="expression" priority="37" dxfId="2" stopIfTrue="1">
      <formula>$L87="Z"</formula>
    </cfRule>
    <cfRule type="expression" priority="38" dxfId="1" stopIfTrue="1">
      <formula>$L87="T"</formula>
    </cfRule>
    <cfRule type="expression" priority="39" dxfId="0" stopIfTrue="1">
      <formula>$L87="Y"</formula>
    </cfRule>
  </conditionalFormatting>
  <conditionalFormatting sqref="B93">
    <cfRule type="expression" priority="31" dxfId="2" stopIfTrue="1">
      <formula>$L91="Z"</formula>
    </cfRule>
    <cfRule type="expression" priority="32" dxfId="1" stopIfTrue="1">
      <formula>$L91="T"</formula>
    </cfRule>
    <cfRule type="expression" priority="33" dxfId="0" stopIfTrue="1">
      <formula>$L91="Y"</formula>
    </cfRule>
  </conditionalFormatting>
  <conditionalFormatting sqref="B92">
    <cfRule type="expression" priority="34" dxfId="2" stopIfTrue="1">
      <formula>$L89="Z"</formula>
    </cfRule>
    <cfRule type="expression" priority="35" dxfId="1" stopIfTrue="1">
      <formula>$L89="T"</formula>
    </cfRule>
    <cfRule type="expression" priority="36" dxfId="0" stopIfTrue="1">
      <formula>$L89="Y"</formula>
    </cfRule>
  </conditionalFormatting>
  <conditionalFormatting sqref="B89:B91">
    <cfRule type="expression" priority="28" dxfId="2" stopIfTrue="1">
      <formula>$L89="Z"</formula>
    </cfRule>
    <cfRule type="expression" priority="29" dxfId="1" stopIfTrue="1">
      <formula>$L89="T"</formula>
    </cfRule>
    <cfRule type="expression" priority="30" dxfId="0" stopIfTrue="1">
      <formula>$L89="Y"</formula>
    </cfRule>
  </conditionalFormatting>
  <conditionalFormatting sqref="B102:B106">
    <cfRule type="expression" priority="25" dxfId="2" stopIfTrue="1">
      <formula>$L102="Z"</formula>
    </cfRule>
    <cfRule type="expression" priority="26" dxfId="1" stopIfTrue="1">
      <formula>$L102="T"</formula>
    </cfRule>
    <cfRule type="expression" priority="27" dxfId="0" stopIfTrue="1">
      <formula>$L102="Y"</formula>
    </cfRule>
  </conditionalFormatting>
  <conditionalFormatting sqref="B107">
    <cfRule type="expression" priority="22" dxfId="2" stopIfTrue="1">
      <formula>$L105="Z"</formula>
    </cfRule>
    <cfRule type="expression" priority="23" dxfId="1" stopIfTrue="1">
      <formula>$L105="T"</formula>
    </cfRule>
    <cfRule type="expression" priority="24" dxfId="0" stopIfTrue="1">
      <formula>$L105="Y"</formula>
    </cfRule>
  </conditionalFormatting>
  <conditionalFormatting sqref="B108:B112">
    <cfRule type="expression" priority="19" dxfId="2" stopIfTrue="1">
      <formula>$L108="Z"</formula>
    </cfRule>
    <cfRule type="expression" priority="20" dxfId="1" stopIfTrue="1">
      <formula>$L108="T"</formula>
    </cfRule>
    <cfRule type="expression" priority="21" dxfId="0" stopIfTrue="1">
      <formula>$L108="Y"</formula>
    </cfRule>
  </conditionalFormatting>
  <conditionalFormatting sqref="B99">
    <cfRule type="expression" priority="16" dxfId="2" stopIfTrue="1">
      <formula>$L99="Z"</formula>
    </cfRule>
    <cfRule type="expression" priority="17" dxfId="1" stopIfTrue="1">
      <formula>$L99="T"</formula>
    </cfRule>
    <cfRule type="expression" priority="18" dxfId="0" stopIfTrue="1">
      <formula>$L99="Y"</formula>
    </cfRule>
  </conditionalFormatting>
  <conditionalFormatting sqref="B94:B96">
    <cfRule type="expression" priority="13" dxfId="2" stopIfTrue="1">
      <formula>$L94="Z"</formula>
    </cfRule>
    <cfRule type="expression" priority="14" dxfId="1" stopIfTrue="1">
      <formula>$L94="T"</formula>
    </cfRule>
    <cfRule type="expression" priority="15" dxfId="0" stopIfTrue="1">
      <formula>$L94="Y"</formula>
    </cfRule>
  </conditionalFormatting>
  <conditionalFormatting sqref="E95:F95">
    <cfRule type="expression" priority="10" dxfId="2" stopIfTrue="1">
      <formula>$L95="Z"</formula>
    </cfRule>
    <cfRule type="expression" priority="11" dxfId="1" stopIfTrue="1">
      <formula>$L95="T"</formula>
    </cfRule>
    <cfRule type="expression" priority="12" dxfId="0" stopIfTrue="1">
      <formula>$L95="Y"</formula>
    </cfRule>
  </conditionalFormatting>
  <conditionalFormatting sqref="B116">
    <cfRule type="expression" priority="4" dxfId="2" stopIfTrue="1">
      <formula>$L116="Z"</formula>
    </cfRule>
    <cfRule type="expression" priority="5" dxfId="1" stopIfTrue="1">
      <formula>$L116="T"</formula>
    </cfRule>
    <cfRule type="expression" priority="6" dxfId="0" stopIfTrue="1">
      <formula>$L116="Y"</formula>
    </cfRule>
  </conditionalFormatting>
  <conditionalFormatting sqref="B113:B115">
    <cfRule type="expression" priority="7" dxfId="2" stopIfTrue="1">
      <formula>$L109="Z"</formula>
    </cfRule>
    <cfRule type="expression" priority="8" dxfId="1" stopIfTrue="1">
      <formula>$L109="T"</formula>
    </cfRule>
    <cfRule type="expression" priority="9" dxfId="0" stopIfTrue="1">
      <formula>$L109="Y"</formula>
    </cfRule>
  </conditionalFormatting>
  <conditionalFormatting sqref="E114:F114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2024-01-18T09:04:01Z</cp:lastPrinted>
  <dcterms:created xsi:type="dcterms:W3CDTF">2019-02-01T08:27:03Z</dcterms:created>
  <dcterms:modified xsi:type="dcterms:W3CDTF">2024-01-18T09:09:14Z</dcterms:modified>
  <cp:category/>
  <cp:version/>
  <cp:contentType/>
  <cp:contentStatus/>
</cp:coreProperties>
</file>