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9\"/>
    </mc:Choice>
  </mc:AlternateContent>
  <bookViews>
    <workbookView xWindow="240" yWindow="45" windowWidth="20115" windowHeight="7995"/>
  </bookViews>
  <sheets>
    <sheet name="RO č. 9" sheetId="5" r:id="rId1"/>
  </sheets>
  <calcPr calcId="162913"/>
</workbook>
</file>

<file path=xl/calcChain.xml><?xml version="1.0" encoding="utf-8"?>
<calcChain xmlns="http://schemas.openxmlformats.org/spreadsheetml/2006/main">
  <c r="I121" i="5" l="1"/>
  <c r="J120" i="5"/>
  <c r="J119" i="5"/>
  <c r="J118" i="5"/>
  <c r="J117" i="5"/>
  <c r="J116" i="5"/>
  <c r="J115" i="5"/>
  <c r="J114" i="5"/>
  <c r="H121" i="5" l="1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67" i="5" l="1"/>
  <c r="I142" i="5" l="1"/>
  <c r="H142" i="5"/>
  <c r="J141" i="5"/>
  <c r="J83" i="5"/>
  <c r="J57" i="5" l="1"/>
  <c r="J56" i="5"/>
  <c r="J55" i="5"/>
  <c r="J54" i="5"/>
  <c r="J51" i="5"/>
  <c r="J50" i="5"/>
  <c r="J121" i="5" s="1"/>
  <c r="J94" i="5" l="1"/>
  <c r="J92" i="5"/>
  <c r="J91" i="5"/>
  <c r="J90" i="5"/>
  <c r="J89" i="5"/>
  <c r="I38" i="5" l="1"/>
  <c r="H38" i="5"/>
  <c r="I37" i="5"/>
  <c r="H37" i="5"/>
  <c r="I36" i="5"/>
  <c r="H36" i="5"/>
  <c r="J140" i="5"/>
  <c r="J139" i="5"/>
  <c r="J138" i="5"/>
  <c r="J137" i="5"/>
  <c r="J136" i="5"/>
  <c r="J135" i="5"/>
  <c r="J88" i="5"/>
  <c r="J87" i="5"/>
  <c r="J134" i="5"/>
  <c r="J133" i="5"/>
  <c r="J132" i="5"/>
  <c r="J86" i="5"/>
  <c r="J131" i="5"/>
  <c r="J85" i="5"/>
  <c r="J130" i="5"/>
  <c r="J84" i="5"/>
  <c r="J129" i="5"/>
  <c r="J128" i="5"/>
  <c r="J82" i="5" l="1"/>
  <c r="J81" i="5"/>
  <c r="J125" i="5" l="1"/>
  <c r="J127" i="5" l="1"/>
  <c r="J126" i="5"/>
  <c r="J124" i="5"/>
  <c r="J123" i="5"/>
  <c r="J142" i="5" s="1"/>
  <c r="J35" i="5" l="1"/>
  <c r="J80" i="5" l="1"/>
  <c r="J68" i="5"/>
  <c r="J69" i="5"/>
  <c r="J79" i="5" l="1"/>
  <c r="J34" i="5" l="1"/>
  <c r="J33" i="5"/>
  <c r="J32" i="5"/>
  <c r="J31" i="5" l="1"/>
  <c r="J38" i="5" s="1"/>
  <c r="J30" i="5"/>
  <c r="J29" i="5"/>
  <c r="J28" i="5"/>
  <c r="J76" i="5" l="1"/>
  <c r="J77" i="5"/>
  <c r="J78" i="5"/>
  <c r="J75" i="5"/>
  <c r="J74" i="5" l="1"/>
  <c r="J66" i="5" l="1"/>
  <c r="J65" i="5"/>
  <c r="J64" i="5"/>
  <c r="J27" i="5" l="1"/>
  <c r="J26" i="5"/>
  <c r="J22" i="5"/>
  <c r="J21" i="5"/>
  <c r="J20" i="5"/>
  <c r="J25" i="5" l="1"/>
  <c r="J23" i="5"/>
  <c r="J19" i="5"/>
  <c r="J63" i="5" l="1"/>
  <c r="J62" i="5"/>
  <c r="J61" i="5"/>
  <c r="J60" i="5"/>
  <c r="J59" i="5"/>
  <c r="J58" i="5"/>
  <c r="J18" i="5" l="1"/>
  <c r="J17" i="5"/>
  <c r="J16" i="5"/>
  <c r="J15" i="5"/>
  <c r="J14" i="5"/>
  <c r="J13" i="5"/>
  <c r="J12" i="5"/>
  <c r="J11" i="5"/>
  <c r="J10" i="5"/>
  <c r="J9" i="5"/>
  <c r="J8" i="5"/>
  <c r="J7" i="5"/>
  <c r="J53" i="5" l="1"/>
  <c r="J52" i="5"/>
  <c r="J49" i="5"/>
  <c r="J48" i="5"/>
  <c r="J47" i="5"/>
  <c r="J46" i="5"/>
  <c r="J45" i="5"/>
  <c r="J44" i="5"/>
  <c r="J43" i="5"/>
  <c r="J42" i="5"/>
  <c r="J41" i="5"/>
  <c r="N38" i="5" l="1"/>
  <c r="J73" i="5" l="1"/>
  <c r="J72" i="5"/>
  <c r="J71" i="5" l="1"/>
  <c r="J70" i="5"/>
  <c r="J24" i="5" l="1"/>
  <c r="J6" i="5" l="1"/>
  <c r="J37" i="5" s="1"/>
  <c r="J5" i="5"/>
  <c r="J36" i="5" s="1"/>
  <c r="I145" i="5" l="1"/>
  <c r="I152" i="5" s="1"/>
  <c r="I159" i="5" s="1"/>
  <c r="J159" i="5" s="1"/>
  <c r="H145" i="5"/>
  <c r="J144" i="5"/>
  <c r="I147" i="5"/>
  <c r="H157" i="5"/>
  <c r="H158" i="5" s="1"/>
  <c r="I156" i="5" l="1"/>
  <c r="J156" i="5" s="1"/>
  <c r="J145" i="5"/>
  <c r="I148" i="5"/>
  <c r="H39" i="5"/>
  <c r="I39" i="5"/>
  <c r="I154" i="5"/>
  <c r="I149" i="5"/>
  <c r="I155" i="5"/>
  <c r="I150" i="5" l="1"/>
  <c r="I151" i="5" s="1"/>
  <c r="J39" i="5"/>
  <c r="I157" i="5"/>
  <c r="I158" i="5" s="1"/>
  <c r="J155" i="5"/>
  <c r="J157" i="5" s="1"/>
  <c r="J154" i="5"/>
  <c r="J158" i="5" l="1"/>
</calcChain>
</file>

<file path=xl/sharedStrings.xml><?xml version="1.0" encoding="utf-8"?>
<sst xmlns="http://schemas.openxmlformats.org/spreadsheetml/2006/main" count="417" uniqueCount="264">
  <si>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</si>
  <si>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</si>
  <si>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</si>
  <si>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</si>
  <si>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</si>
  <si>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</si>
  <si>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</si>
  <si>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</si>
  <si>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</si>
  <si>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</si>
  <si>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</si>
  <si>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</si>
  <si>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</si>
  <si>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</si>
  <si>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</si>
  <si>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</si>
  <si>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</si>
  <si>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</si>
  <si>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</si>
  <si>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</si>
  <si>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</si>
  <si>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</si>
  <si>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</si>
  <si>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</si>
  <si>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</si>
  <si>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</si>
  <si>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</si>
  <si>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</si>
  <si>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</si>
  <si>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</si>
  <si>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</si>
  <si>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</si>
  <si>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</si>
  <si>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</si>
  <si>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</si>
  <si>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</si>
  <si>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Rekapitulace celkového rozpočtu města na rok 2024 včetně RO</t>
  </si>
  <si>
    <t>P= příjmy   V= výdaje   NZ= nově zařazeno do R2024</t>
  </si>
  <si>
    <t>3203</t>
  </si>
  <si>
    <t>5.</t>
  </si>
  <si>
    <t>6.</t>
  </si>
  <si>
    <t>Re-use</t>
  </si>
  <si>
    <t>MS dividendy</t>
  </si>
  <si>
    <t>rozdělení</t>
  </si>
  <si>
    <t>snižuji příjem dotace: 2 400 (plán) - 2 174,5 (skut.) =</t>
  </si>
  <si>
    <t>snižuji příjem z popl. za ukládání odpadů</t>
  </si>
  <si>
    <t>Otrokovice, 21.8.2024</t>
  </si>
  <si>
    <t xml:space="preserve">Rozpočtové opatření č. 9/2024 - změna schváleného rozpočtu roku 2024 - srpen (údaje v tis. Kč) </t>
  </si>
  <si>
    <t>č. 9</t>
  </si>
  <si>
    <t>0517</t>
  </si>
  <si>
    <t>1244</t>
  </si>
  <si>
    <t>0738</t>
  </si>
  <si>
    <t>0522</t>
  </si>
  <si>
    <t>0740</t>
  </si>
  <si>
    <t>NZ</t>
  </si>
  <si>
    <t>OŠK sportovní benchmarking</t>
  </si>
  <si>
    <t xml:space="preserve">OŠK Záštita starostky  </t>
  </si>
  <si>
    <t xml:space="preserve">OŠK Neinvestiční transfery spolkům </t>
  </si>
  <si>
    <t xml:space="preserve">EKO Volby do ZZK a senátu - platy zaměstnanců </t>
  </si>
  <si>
    <t>EKO Volby do ZZK a senátu - dohody</t>
  </si>
  <si>
    <t>EKO Volby do ZZK a senátu - zdravotní pojištění</t>
  </si>
  <si>
    <t>EKO Volby do ZZK a senátu - sociální pojištění</t>
  </si>
  <si>
    <t>EKO Volby do ZZK a senátu - ostatní platy refundace</t>
  </si>
  <si>
    <t>EKO Volby do ZZK a senátu - ost. povinné pojistné placené zaměstnavatelem</t>
  </si>
  <si>
    <t xml:space="preserve">EKO Volby do ZZK a senátu - hmotný majetek </t>
  </si>
  <si>
    <t xml:space="preserve">EKO Volby do ZZK a senátu - služby, stravenky </t>
  </si>
  <si>
    <t xml:space="preserve">EKO Volby do ZZK a senátu - kancelářské potřeby </t>
  </si>
  <si>
    <t xml:space="preserve">EKO Volby do ZZK a senátu - nájem volebních místností </t>
  </si>
  <si>
    <t>EKO Volby do ZZK a senátu - občerstvení do volebních místností</t>
  </si>
  <si>
    <t xml:space="preserve">OŠK Sportovec roku, dary fyzickým osobám  </t>
  </si>
  <si>
    <t xml:space="preserve">OŠK Dárci krve a kostní dřeně, výdaje na věcné dary    </t>
  </si>
  <si>
    <t xml:space="preserve">OŠK Neinvestiční transfery sport. spolkům   </t>
  </si>
  <si>
    <t xml:space="preserve">OŠK Fin. dar pro Junák Otrokovice, IČO 62180088, 90. výročí </t>
  </si>
  <si>
    <t>2401</t>
  </si>
  <si>
    <t xml:space="preserve">PROV převod finančních prostředků na pol. poskytnuté náhrady </t>
  </si>
  <si>
    <t xml:space="preserve">PROV převod fin. prostředků z položky podlimitní programové vybavení </t>
  </si>
  <si>
    <t xml:space="preserve">PROV převod fin. prostředků z položky nákup ostatních služeb               </t>
  </si>
  <si>
    <t>PROV převod finančních prostředků na položku ost. nákupy jinde nezařazené</t>
  </si>
  <si>
    <t>0445</t>
  </si>
  <si>
    <t>7.</t>
  </si>
  <si>
    <t>SPOD zvýšení fin. prostředků na soc. pojištění</t>
  </si>
  <si>
    <t>SPOD zvýšení fin. prostředků na zdravotní pojištění</t>
  </si>
  <si>
    <t>SPOD zvýšení fin. prostředků na platy</t>
  </si>
  <si>
    <t>SPOD Transfer od MPSV na výkon SPOD</t>
  </si>
  <si>
    <t>8.</t>
  </si>
  <si>
    <t xml:space="preserve">EKO Příjem fin. podpory ze ZK pro SENIOR Otrokovice, peč. sl. </t>
  </si>
  <si>
    <t>00100</t>
  </si>
  <si>
    <t>0470</t>
  </si>
  <si>
    <t xml:space="preserve">EKO Transfer fin. podpory ze ZK pro SENIOR Otrokovice, peč. sl. </t>
  </si>
  <si>
    <t>SOC SPOD - elektrická energie</t>
  </si>
  <si>
    <t>SOC SPOD - studená voda</t>
  </si>
  <si>
    <t>SOC SPOD - teplo</t>
  </si>
  <si>
    <t>0516</t>
  </si>
  <si>
    <t>0625</t>
  </si>
  <si>
    <t>4351</t>
  </si>
  <si>
    <t>SOC Nein. dotace pro VAŠE soc. sl., s.r.o., IČO 17639786, osobní asistence</t>
  </si>
  <si>
    <t>SOC Nein. dotace na činnost pro Tamtam o.p.s., IČO 00499811, raná péče</t>
  </si>
  <si>
    <t>SOC Nein. dotace na činnost pro VAŠE soc. sl., s.r.o., IČO 17639786, peč. služba</t>
  </si>
  <si>
    <t>0576</t>
  </si>
  <si>
    <t>9.</t>
  </si>
  <si>
    <t>0589</t>
  </si>
  <si>
    <t>SOC Nein. dotace na činnost pro Za sklem o.s., IČO 22901531, odb. soc. poradenství</t>
  </si>
  <si>
    <t>SOC Nein. dotace na činnost pro Za sklem o.s., IČO 22901531, soc. rehabilitace</t>
  </si>
  <si>
    <t>SOC Nein. dot. na činnost pro Za sklem o.s., IČO 22901531, soc. akt. sl. pro rodiny s dětmi</t>
  </si>
  <si>
    <t>4312</t>
  </si>
  <si>
    <t>4356</t>
  </si>
  <si>
    <t>4371</t>
  </si>
  <si>
    <t>4344</t>
  </si>
  <si>
    <t xml:space="preserve">EKO Příjem daně z hazardních her </t>
  </si>
  <si>
    <t xml:space="preserve">EKO Příjem daně z technických her </t>
  </si>
  <si>
    <t>EKO Daň z hazardu za zdaňovací období do konce roku 2023</t>
  </si>
  <si>
    <t>00020</t>
  </si>
  <si>
    <t>0326</t>
  </si>
  <si>
    <t>EKO Nein. dotace od ZK na nákup tech. prostředků požární ochrany - přilby</t>
  </si>
  <si>
    <t>EKO Inv. dotace od ZK na nákup tech. prostředků požární ochrany - termokamery</t>
  </si>
  <si>
    <t>EKO Nákup tech. prostředků požární ochrany - přilby</t>
  </si>
  <si>
    <t>EKO Nákup tech. prostředků požární ochrany - termokamery</t>
  </si>
  <si>
    <t>10.</t>
  </si>
  <si>
    <t>EKO Příjem vratky Obědy škol VI. ZŠ Trávníky</t>
  </si>
  <si>
    <t>EKO Příjem vratky Obědy škol VI. MŠO</t>
  </si>
  <si>
    <t>00200</t>
  </si>
  <si>
    <t>0359</t>
  </si>
  <si>
    <t>0351</t>
  </si>
  <si>
    <t>0001</t>
  </si>
  <si>
    <t>EKO Transfer vratky Obědy do škol VI. za škol. rok 2023/2024</t>
  </si>
  <si>
    <t>0521</t>
  </si>
  <si>
    <t>SOC KD Trávníky nákup ost. služeb</t>
  </si>
  <si>
    <t>SOC KD Trávníky výdaje na věcné dary</t>
  </si>
  <si>
    <t>0328</t>
  </si>
  <si>
    <t>SOC Fin. prostředky na humanitu</t>
  </si>
  <si>
    <t>4343</t>
  </si>
  <si>
    <t>11.</t>
  </si>
  <si>
    <t>92502</t>
  </si>
  <si>
    <t>2274</t>
  </si>
  <si>
    <t>PROV Kyberbezpečnost - Programové vybavení, EU</t>
  </si>
  <si>
    <t>PROV Kyberbezpečnost - Informační a komunikační technologi, EU</t>
  </si>
  <si>
    <t>PROV Kyberbezpečnost - Informační a komunikační technologi, vlastní podíl</t>
  </si>
  <si>
    <t>PROV Kyberbezpečnost - stavby, vlastní podíl</t>
  </si>
  <si>
    <t>PROV Kyberbezpečnost - Programové vybavení, vlastní podíl, vlastní podíl</t>
  </si>
  <si>
    <t>12.</t>
  </si>
  <si>
    <t xml:space="preserve">TEHOS opravy přesun na pol. 5139 </t>
  </si>
  <si>
    <t>TEHOS materiál</t>
  </si>
  <si>
    <t>0608</t>
  </si>
  <si>
    <t>3412</t>
  </si>
  <si>
    <t>ORM - ZŠ Mán. Odb. učebny IROP … 1631</t>
  </si>
  <si>
    <t>3113</t>
  </si>
  <si>
    <t>2168</t>
  </si>
  <si>
    <t xml:space="preserve">ORM - ZŠ Mánesova rekonstrukce kuchyně </t>
  </si>
  <si>
    <t>4165</t>
  </si>
  <si>
    <t>2434</t>
  </si>
  <si>
    <t>ORM - Revitalizace ROŠ</t>
  </si>
  <si>
    <t>3429</t>
  </si>
  <si>
    <t>9334</t>
  </si>
  <si>
    <t>ORM - ROŠ zvýšení dostupnosti - nové trasy pro pěší</t>
  </si>
  <si>
    <t>2304</t>
  </si>
  <si>
    <t>0325</t>
  </si>
  <si>
    <t>ORM - Rekonstrukce ul. Spojovací</t>
  </si>
  <si>
    <t>2212</t>
  </si>
  <si>
    <t>2299</t>
  </si>
  <si>
    <t>ORM - DH u MŠ Pastelka</t>
  </si>
  <si>
    <t>3421</t>
  </si>
  <si>
    <t>2435</t>
  </si>
  <si>
    <t>ORM - Výstavba MK na ul. Smetanova</t>
  </si>
  <si>
    <t>9324</t>
  </si>
  <si>
    <t>2219</t>
  </si>
  <si>
    <t>6126</t>
  </si>
  <si>
    <t>6264</t>
  </si>
  <si>
    <t>ORM - Rekonstrukce Městské knihovny - pobočka Baťov</t>
  </si>
  <si>
    <t>3314</t>
  </si>
  <si>
    <t>2203</t>
  </si>
  <si>
    <t>OŠK - Městská knihovna Baťov</t>
  </si>
  <si>
    <t>0333</t>
  </si>
  <si>
    <t>ORM - Rek. ul. Hložkova a Milíčova</t>
  </si>
  <si>
    <t>2321</t>
  </si>
  <si>
    <t>ORM - Prodloužení VO v ul. Moravní</t>
  </si>
  <si>
    <t>3631</t>
  </si>
  <si>
    <t>0621</t>
  </si>
  <si>
    <t>ORM - Hurdis domy tř.T.B. 981 - 984</t>
  </si>
  <si>
    <t>3612</t>
  </si>
  <si>
    <t>8245</t>
  </si>
  <si>
    <t>5311</t>
  </si>
  <si>
    <t>0656</t>
  </si>
  <si>
    <t>13.</t>
  </si>
  <si>
    <t>0200</t>
  </si>
  <si>
    <t>8614</t>
  </si>
  <si>
    <t>0615</t>
  </si>
  <si>
    <t>0830</t>
  </si>
  <si>
    <t>14.</t>
  </si>
  <si>
    <t xml:space="preserve">ORM Oprava areálové kanalizace ZŠ Mánesova </t>
  </si>
  <si>
    <t>ORM Revitalizace ROŠ</t>
  </si>
  <si>
    <t>TEHOS Rekreační oblast Štěrkoviště</t>
  </si>
  <si>
    <t>ORM Oprava lávek přes Dřevnici</t>
  </si>
  <si>
    <t>ORM Významné opravy vozovek nespecifikované</t>
  </si>
  <si>
    <t>OM opravy a údržba městských bytů - přesun na pol. Nákup materiálu v městských domech</t>
  </si>
  <si>
    <t>OM nákup ostatních služeb</t>
  </si>
  <si>
    <t>OM Nákup materiálu do městských domů</t>
  </si>
  <si>
    <t>OM právní poradenství</t>
  </si>
  <si>
    <t>OM opravy a údržba městských bytů - přesun na pol. Veřejné WC a sprcha Havlíčkova</t>
  </si>
  <si>
    <t>SOC Nein. dotace na činnost pro Za sklem o.s., IČO 22901531, centrum denních sl.</t>
  </si>
  <si>
    <t>0447</t>
  </si>
  <si>
    <t>0786</t>
  </si>
  <si>
    <t>0518</t>
  </si>
  <si>
    <t>0803</t>
  </si>
  <si>
    <t xml:space="preserve">OŠK Nákup ostatních služeb   </t>
  </si>
  <si>
    <t xml:space="preserve">OŠK Věcné dary   </t>
  </si>
  <si>
    <t>15.</t>
  </si>
  <si>
    <t>16.</t>
  </si>
  <si>
    <t>OM Veřejné WC a sprcha Havlíčkova</t>
  </si>
  <si>
    <t xml:space="preserve">OŠK Neinvestiční transfery spolkům - BIKECORE OE, z.s., IČO 22891692, sjezd hor. kol </t>
  </si>
  <si>
    <t>0604</t>
  </si>
  <si>
    <t>ORM + MP překládka telekomunik. vedení (MKDS) mimo spol.dům</t>
  </si>
  <si>
    <t>TEHOS vzpěračská tyč s příslušenstvím</t>
  </si>
  <si>
    <t xml:space="preserve">SOC SPOD - cestovné </t>
  </si>
  <si>
    <t>PROV převod fin. prostředků z pol. konz., porad. a práv. služby v rámci org. 2401</t>
  </si>
  <si>
    <t xml:space="preserve">OŠK Prázdninové řádění, ostatní osobní výdaje </t>
  </si>
  <si>
    <t>OŠK Prázdninové řádění, nákup materiálu j.n.</t>
  </si>
  <si>
    <t>5031</t>
  </si>
  <si>
    <t>5032</t>
  </si>
  <si>
    <t>5139</t>
  </si>
  <si>
    <t>2094</t>
  </si>
  <si>
    <t>17.</t>
  </si>
  <si>
    <t>060595032</t>
  </si>
  <si>
    <t>060112002</t>
  </si>
  <si>
    <t xml:space="preserve">DOP ZAPOV Platy zaměstnanců                                 </t>
  </si>
  <si>
    <t xml:space="preserve">DOP ZAPOV Sociální zabezpečení                              </t>
  </si>
  <si>
    <t xml:space="preserve">DOP ZAPOV Povinné pojistné na veřejné zdravotní pojištění   </t>
  </si>
  <si>
    <t xml:space="preserve">DOP ZAPOV Nákup materiálu jinde nezařazený                  </t>
  </si>
  <si>
    <t>DOP ZAPOV Nájemné</t>
  </si>
  <si>
    <t>DOP ZAPOV Věcné dary</t>
  </si>
  <si>
    <t>DOP ZAPOV Neinvestiční transfery obcím</t>
  </si>
  <si>
    <t>DOP ZAPOV Transfery územním rozpočtům</t>
  </si>
  <si>
    <t>DOP ZAPOV Nákup ostatních služeb</t>
  </si>
  <si>
    <t>DOP ZAPOV Pohoštění</t>
  </si>
  <si>
    <t>DOP ZAPOV Ostatní neinvestiční transfery do zahraničí</t>
  </si>
  <si>
    <t>DOP ZAPOV Drobný dlouhodobý hmotný majetek</t>
  </si>
  <si>
    <t>DOP ZAPOV Služby zpracování dat</t>
  </si>
  <si>
    <t>TSO Zimní údržba chodníků</t>
  </si>
  <si>
    <t>TSO Údržba odvodňovacích příkopů</t>
  </si>
  <si>
    <t>TSO Veřejné osvětlení - nákup služeb</t>
  </si>
  <si>
    <t>TSO Výlep plakátů</t>
  </si>
  <si>
    <t>TSO Využívání a zneškodňování nebezpečných odpadů</t>
  </si>
  <si>
    <t>TSO Sběrné dvory</t>
  </si>
  <si>
    <t>18.</t>
  </si>
  <si>
    <t>5169</t>
  </si>
  <si>
    <t>0324</t>
  </si>
  <si>
    <t>2341</t>
  </si>
  <si>
    <t>5171</t>
  </si>
  <si>
    <t>3724</t>
  </si>
  <si>
    <t>3725</t>
  </si>
  <si>
    <t>TSO Využívání tříděn. odpadu</t>
  </si>
  <si>
    <t xml:space="preserve">OŠK Prázdninové řádění, nákup ostatních služeb </t>
  </si>
  <si>
    <t>OŠK Neinvestiční transfery spolkům - Střed. rané péče EDUCO, "Benefiční akce Lanáček"</t>
  </si>
  <si>
    <t>SOC Nein. dotace na činnost poskytovatelům sociálních služeb dle us. RMO/20/12/24</t>
  </si>
  <si>
    <t>TEHOS SH DDHM - snížení</t>
  </si>
  <si>
    <t>0362</t>
  </si>
  <si>
    <t>3543</t>
  </si>
  <si>
    <t>OŠK Neinv. dot. na činnost pro Morav. kynologický svaz z.s. "Obranářský den" (RMO/2/12/24)</t>
  </si>
  <si>
    <t>EKO Volby do ZZK a senátu - příjem dotace od VPS</t>
  </si>
  <si>
    <t>EKO Daň z příjmu PO placená městem, za r. 2023, 4 141 430 Kč</t>
  </si>
  <si>
    <t>EKO BD ul. Hložkova - příjem dotace od SFPI</t>
  </si>
  <si>
    <t>SOC Fin. dar pro Nadační fond Pavla Novotného, IČO 04918304, RMO/12/13/24</t>
  </si>
  <si>
    <t>SOC Nein. dotace na činnost poskytovatelům soc. služeb, dle us. RMO/11/13/24</t>
  </si>
  <si>
    <t>Příloha k us. č. RMO/14/13/24</t>
  </si>
  <si>
    <t>OŠK Neinvestiční dotace pro Kaboo Agency s.r.o., IČO 03625630, STETSON AND BOURBON, RMO/2/13/24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</si>
</sst>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2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/>
    <xf numFmtId="0" fontId="2" fillId="5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/>
    </xf>
    <xf numFmtId="0" fontId="10" fillId="0" borderId="0" xfId="0" applyFont="1" applyFill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5" xfId="0" applyFill="1" applyBorder="1"/>
    <xf numFmtId="0" fontId="3" fillId="0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4" fontId="3" fillId="5" borderId="5" xfId="0" applyNumberFormat="1" applyFont="1" applyFill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13" fillId="0" borderId="0" xfId="0" applyFont="1"/>
    <xf numFmtId="49" fontId="3" fillId="5" borderId="5" xfId="0" applyNumberFormat="1" applyFont="1" applyFill="1" applyBorder="1" applyAlignment="1">
      <alignment horizontal="left" vertical="center"/>
    </xf>
    <xf numFmtId="49" fontId="3" fillId="5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0" fontId="14" fillId="0" borderId="5" xfId="0" applyNumberFormat="1" applyFont="1" applyBorder="1"/>
    <xf numFmtId="40" fontId="8" fillId="0" borderId="5" xfId="0" applyNumberFormat="1" applyFont="1" applyBorder="1"/>
    <xf numFmtId="4" fontId="3" fillId="0" borderId="5" xfId="0" applyNumberFormat="1" applyFont="1" applyBorder="1"/>
    <xf numFmtId="0" fontId="3" fillId="5" borderId="1" xfId="0" applyFont="1" applyFill="1" applyBorder="1" applyAlignment="1">
      <alignment horizontal="center"/>
    </xf>
    <xf numFmtId="40" fontId="8" fillId="5" borderId="5" xfId="0" applyNumberFormat="1" applyFont="1" applyFill="1" applyBorder="1"/>
    <xf numFmtId="0" fontId="9" fillId="5" borderId="1" xfId="0" applyFont="1" applyFill="1" applyBorder="1" applyAlignment="1">
      <alignment horizontal="center"/>
    </xf>
    <xf numFmtId="40" fontId="14" fillId="5" borderId="5" xfId="0" applyNumberFormat="1" applyFont="1" applyFill="1" applyBorder="1"/>
    <xf numFmtId="0" fontId="2" fillId="5" borderId="1" xfId="0" applyFont="1" applyFill="1" applyBorder="1" applyAlignment="1">
      <alignment horizontal="center"/>
    </xf>
    <xf numFmtId="4" fontId="14" fillId="0" borderId="5" xfId="0" applyNumberFormat="1" applyFont="1" applyBorder="1"/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2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3" fillId="5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0" fontId="8" fillId="5" borderId="5" xfId="0" applyNumberFormat="1" applyFont="1" applyFill="1" applyBorder="1" applyAlignment="1">
      <alignment vertical="center"/>
    </xf>
    <xf numFmtId="40" fontId="8" fillId="0" borderId="5" xfId="0" applyNumberFormat="1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5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topLeftCell="A31" zoomScale="110" zoomScaleNormal="110" workbookViewId="0">
      <selection activeCell="B57" sqref="B57"/>
    </sheetView>
  </sheetViews>
  <sheetFormatPr defaultRowHeight="15" x14ac:dyDescent="0.25"/>
  <cols>
    <col min="1" max="1" width="4" style="48" customWidth="1"/>
    <col min="2" max="2" width="72.5703125" style="48" customWidth="1"/>
    <col min="3" max="3" width="4.140625" style="48" customWidth="1"/>
    <col min="4" max="4" width="10.42578125" style="48" customWidth="1"/>
    <col min="5" max="5" width="6" style="48" customWidth="1"/>
    <col min="6" max="7" width="7.28515625" style="48" customWidth="1"/>
    <col min="8" max="8" width="10.7109375" style="48" customWidth="1"/>
    <col min="9" max="9" width="9.7109375" style="48" customWidth="1"/>
    <col min="10" max="10" width="10.85546875" style="48" customWidth="1"/>
    <col min="11" max="11" width="9.28515625" style="69" customWidth="1"/>
    <col min="12" max="12" width="9.140625" style="69"/>
    <col min="13" max="13" width="44.7109375" style="69" customWidth="1"/>
    <col min="14" max="14" width="9.7109375" style="69" bestFit="1" customWidth="1"/>
    <col min="15" max="16" width="9.140625" style="69"/>
    <col min="17" max="16384" width="9.140625" style="48"/>
  </cols>
  <sheetData>
    <row r="1" spans="1:11" ht="12.95" customHeight="1" x14ac:dyDescent="0.25">
      <c r="A1" s="1" t="s">
        <v>47</v>
      </c>
      <c r="B1" s="41"/>
      <c r="C1" s="2"/>
      <c r="D1" s="2"/>
      <c r="E1" s="3"/>
      <c r="F1" s="3"/>
      <c r="G1" s="3"/>
      <c r="H1" s="210" t="s">
        <v>262</v>
      </c>
      <c r="I1" s="210"/>
      <c r="J1" s="210"/>
    </row>
    <row r="2" spans="1:11" ht="12.95" customHeight="1" x14ac:dyDescent="0.25">
      <c r="A2" s="4" t="s">
        <v>0</v>
      </c>
      <c r="B2" s="211" t="s">
        <v>1</v>
      </c>
      <c r="C2" s="4"/>
      <c r="D2" s="4" t="s">
        <v>2</v>
      </c>
      <c r="E2" s="211" t="s">
        <v>3</v>
      </c>
      <c r="F2" s="211" t="s">
        <v>4</v>
      </c>
      <c r="G2" s="211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212"/>
      <c r="C3" s="5"/>
      <c r="D3" s="5" t="s">
        <v>10</v>
      </c>
      <c r="E3" s="212"/>
      <c r="F3" s="212"/>
      <c r="G3" s="212"/>
      <c r="H3" s="5" t="s">
        <v>11</v>
      </c>
      <c r="I3" s="5" t="s">
        <v>48</v>
      </c>
      <c r="J3" s="5" t="s">
        <v>11</v>
      </c>
    </row>
    <row r="4" spans="1:11" ht="12.95" customHeight="1" x14ac:dyDescent="0.25">
      <c r="A4" s="6" t="s">
        <v>12</v>
      </c>
      <c r="B4" s="7"/>
      <c r="C4" s="49"/>
      <c r="D4" s="49"/>
      <c r="E4" s="71"/>
      <c r="F4" s="71"/>
      <c r="G4" s="71"/>
      <c r="H4" s="71"/>
      <c r="I4" s="71"/>
      <c r="J4" s="71"/>
    </row>
    <row r="5" spans="1:11" ht="12.95" customHeight="1" x14ac:dyDescent="0.25">
      <c r="A5" s="213" t="s">
        <v>13</v>
      </c>
      <c r="B5" s="109" t="s">
        <v>258</v>
      </c>
      <c r="C5" s="76" t="s">
        <v>54</v>
      </c>
      <c r="D5" s="90"/>
      <c r="E5" s="90"/>
      <c r="F5" s="90">
        <v>1122</v>
      </c>
      <c r="G5" s="90"/>
      <c r="H5" s="95">
        <v>0</v>
      </c>
      <c r="I5" s="110">
        <v>4141.43</v>
      </c>
      <c r="J5" s="83">
        <f>H5+I5</f>
        <v>4141.43</v>
      </c>
    </row>
    <row r="6" spans="1:11" ht="12.95" customHeight="1" x14ac:dyDescent="0.25">
      <c r="A6" s="213"/>
      <c r="B6" s="109" t="s">
        <v>258</v>
      </c>
      <c r="C6" s="76" t="s">
        <v>54</v>
      </c>
      <c r="D6" s="90"/>
      <c r="E6" s="90">
        <v>6399</v>
      </c>
      <c r="F6" s="90">
        <v>5365</v>
      </c>
      <c r="G6" s="90"/>
      <c r="H6" s="95">
        <v>0</v>
      </c>
      <c r="I6" s="110">
        <v>4141.43</v>
      </c>
      <c r="J6" s="83">
        <f t="shared" ref="J6" si="0">H6+I6</f>
        <v>4141.43</v>
      </c>
      <c r="K6" s="99"/>
    </row>
    <row r="7" spans="1:11" ht="12.95" customHeight="1" x14ac:dyDescent="0.25">
      <c r="A7" s="208" t="s">
        <v>14</v>
      </c>
      <c r="B7" s="109" t="s">
        <v>257</v>
      </c>
      <c r="C7" s="76" t="s">
        <v>54</v>
      </c>
      <c r="D7" s="90">
        <v>98193</v>
      </c>
      <c r="E7" s="90"/>
      <c r="F7" s="90">
        <v>4111</v>
      </c>
      <c r="G7" s="90">
        <v>2440</v>
      </c>
      <c r="H7" s="95">
        <v>0</v>
      </c>
      <c r="I7" s="110">
        <v>200</v>
      </c>
      <c r="J7" s="83">
        <f>H7+I7</f>
        <v>200</v>
      </c>
    </row>
    <row r="8" spans="1:11" ht="12.95" customHeight="1" x14ac:dyDescent="0.25">
      <c r="A8" s="209"/>
      <c r="B8" s="109" t="s">
        <v>58</v>
      </c>
      <c r="C8" s="76" t="s">
        <v>54</v>
      </c>
      <c r="D8" s="90">
        <v>98193</v>
      </c>
      <c r="E8" s="90">
        <v>6115</v>
      </c>
      <c r="F8" s="90">
        <v>5011</v>
      </c>
      <c r="G8" s="90">
        <v>2440</v>
      </c>
      <c r="H8" s="83">
        <v>0</v>
      </c>
      <c r="I8" s="172">
        <v>32</v>
      </c>
      <c r="J8" s="83">
        <f t="shared" ref="J8:J22" si="1">H8+I8</f>
        <v>32</v>
      </c>
    </row>
    <row r="9" spans="1:11" ht="12.95" customHeight="1" x14ac:dyDescent="0.25">
      <c r="A9" s="209"/>
      <c r="B9" s="109" t="s">
        <v>59</v>
      </c>
      <c r="C9" s="76" t="s">
        <v>54</v>
      </c>
      <c r="D9" s="90">
        <v>98193</v>
      </c>
      <c r="E9" s="90">
        <v>6115</v>
      </c>
      <c r="F9" s="90">
        <v>5021</v>
      </c>
      <c r="G9" s="90">
        <v>2440</v>
      </c>
      <c r="H9" s="83">
        <v>0</v>
      </c>
      <c r="I9" s="172">
        <v>100</v>
      </c>
      <c r="J9" s="83">
        <f t="shared" si="1"/>
        <v>100</v>
      </c>
    </row>
    <row r="10" spans="1:11" ht="12.95" customHeight="1" x14ac:dyDescent="0.25">
      <c r="A10" s="209"/>
      <c r="B10" s="114" t="s">
        <v>60</v>
      </c>
      <c r="C10" s="76" t="s">
        <v>54</v>
      </c>
      <c r="D10" s="90">
        <v>98193</v>
      </c>
      <c r="E10" s="90">
        <v>6115</v>
      </c>
      <c r="F10" s="90">
        <v>5032</v>
      </c>
      <c r="G10" s="90">
        <v>2440</v>
      </c>
      <c r="H10" s="83">
        <v>0</v>
      </c>
      <c r="I10" s="172">
        <v>3</v>
      </c>
      <c r="J10" s="83">
        <f t="shared" si="1"/>
        <v>3</v>
      </c>
    </row>
    <row r="11" spans="1:11" ht="12.95" customHeight="1" x14ac:dyDescent="0.25">
      <c r="A11" s="209"/>
      <c r="B11" s="109" t="s">
        <v>61</v>
      </c>
      <c r="C11" s="76" t="s">
        <v>54</v>
      </c>
      <c r="D11" s="90">
        <v>98193</v>
      </c>
      <c r="E11" s="90">
        <v>6115</v>
      </c>
      <c r="F11" s="90">
        <v>5031</v>
      </c>
      <c r="G11" s="90">
        <v>2440</v>
      </c>
      <c r="H11" s="83">
        <v>0</v>
      </c>
      <c r="I11" s="110">
        <v>10</v>
      </c>
      <c r="J11" s="83">
        <f t="shared" si="1"/>
        <v>10</v>
      </c>
    </row>
    <row r="12" spans="1:11" ht="12.95" customHeight="1" x14ac:dyDescent="0.25">
      <c r="A12" s="209"/>
      <c r="B12" s="114" t="s">
        <v>62</v>
      </c>
      <c r="C12" s="76" t="s">
        <v>54</v>
      </c>
      <c r="D12" s="90">
        <v>98193</v>
      </c>
      <c r="E12" s="90">
        <v>6115</v>
      </c>
      <c r="F12" s="90">
        <v>5019</v>
      </c>
      <c r="G12" s="90">
        <v>2440</v>
      </c>
      <c r="H12" s="95">
        <v>0</v>
      </c>
      <c r="I12" s="110">
        <v>4</v>
      </c>
      <c r="J12" s="83">
        <f t="shared" si="1"/>
        <v>4</v>
      </c>
    </row>
    <row r="13" spans="1:11" ht="12.95" customHeight="1" x14ac:dyDescent="0.25">
      <c r="A13" s="209"/>
      <c r="B13" s="114" t="s">
        <v>63</v>
      </c>
      <c r="C13" s="76" t="s">
        <v>54</v>
      </c>
      <c r="D13" s="90">
        <v>98193</v>
      </c>
      <c r="E13" s="90">
        <v>6115</v>
      </c>
      <c r="F13" s="90">
        <v>5039</v>
      </c>
      <c r="G13" s="90">
        <v>2440</v>
      </c>
      <c r="H13" s="95">
        <v>0</v>
      </c>
      <c r="I13" s="110">
        <v>1</v>
      </c>
      <c r="J13" s="83">
        <f t="shared" si="1"/>
        <v>1</v>
      </c>
    </row>
    <row r="14" spans="1:11" ht="12.95" customHeight="1" x14ac:dyDescent="0.25">
      <c r="A14" s="209"/>
      <c r="B14" s="114" t="s">
        <v>64</v>
      </c>
      <c r="C14" s="76" t="s">
        <v>54</v>
      </c>
      <c r="D14" s="90">
        <v>98193</v>
      </c>
      <c r="E14" s="90">
        <v>6115</v>
      </c>
      <c r="F14" s="90">
        <v>5137</v>
      </c>
      <c r="G14" s="90">
        <v>2440</v>
      </c>
      <c r="H14" s="95">
        <v>0</v>
      </c>
      <c r="I14" s="110">
        <v>3</v>
      </c>
      <c r="J14" s="83">
        <f t="shared" si="1"/>
        <v>3</v>
      </c>
    </row>
    <row r="15" spans="1:11" ht="12.95" customHeight="1" x14ac:dyDescent="0.25">
      <c r="A15" s="209"/>
      <c r="B15" s="114" t="s">
        <v>65</v>
      </c>
      <c r="C15" s="76" t="s">
        <v>54</v>
      </c>
      <c r="D15" s="90">
        <v>98193</v>
      </c>
      <c r="E15" s="90">
        <v>6115</v>
      </c>
      <c r="F15" s="90">
        <v>5169</v>
      </c>
      <c r="G15" s="90">
        <v>2440</v>
      </c>
      <c r="H15" s="95">
        <v>0</v>
      </c>
      <c r="I15" s="110">
        <v>30</v>
      </c>
      <c r="J15" s="83">
        <f t="shared" si="1"/>
        <v>30</v>
      </c>
    </row>
    <row r="16" spans="1:11" ht="12.95" customHeight="1" x14ac:dyDescent="0.25">
      <c r="A16" s="209"/>
      <c r="B16" s="114" t="s">
        <v>66</v>
      </c>
      <c r="C16" s="76" t="s">
        <v>54</v>
      </c>
      <c r="D16" s="90">
        <v>98193</v>
      </c>
      <c r="E16" s="90">
        <v>6115</v>
      </c>
      <c r="F16" s="90">
        <v>5139</v>
      </c>
      <c r="G16" s="90">
        <v>2440</v>
      </c>
      <c r="H16" s="95">
        <v>0</v>
      </c>
      <c r="I16" s="110">
        <v>10</v>
      </c>
      <c r="J16" s="83">
        <f t="shared" si="1"/>
        <v>10</v>
      </c>
    </row>
    <row r="17" spans="1:13" ht="12.95" customHeight="1" x14ac:dyDescent="0.25">
      <c r="A17" s="209"/>
      <c r="B17" s="114" t="s">
        <v>67</v>
      </c>
      <c r="C17" s="76" t="s">
        <v>54</v>
      </c>
      <c r="D17" s="90">
        <v>98193</v>
      </c>
      <c r="E17" s="90">
        <v>6115</v>
      </c>
      <c r="F17" s="90">
        <v>5164</v>
      </c>
      <c r="G17" s="90">
        <v>2440</v>
      </c>
      <c r="H17" s="95">
        <v>0</v>
      </c>
      <c r="I17" s="110">
        <v>7</v>
      </c>
      <c r="J17" s="83">
        <f t="shared" si="1"/>
        <v>7</v>
      </c>
    </row>
    <row r="18" spans="1:13" ht="12.95" customHeight="1" x14ac:dyDescent="0.25">
      <c r="A18" s="209"/>
      <c r="B18" s="109" t="s">
        <v>68</v>
      </c>
      <c r="C18" s="76" t="s">
        <v>54</v>
      </c>
      <c r="D18" s="109"/>
      <c r="E18" s="90">
        <v>6115</v>
      </c>
      <c r="F18" s="90">
        <v>5175</v>
      </c>
      <c r="G18" s="90">
        <v>2440</v>
      </c>
      <c r="H18" s="95">
        <v>0</v>
      </c>
      <c r="I18" s="110">
        <v>3</v>
      </c>
      <c r="J18" s="83">
        <f t="shared" si="1"/>
        <v>3</v>
      </c>
    </row>
    <row r="19" spans="1:13" ht="12.95" customHeight="1" x14ac:dyDescent="0.25">
      <c r="A19" s="206" t="s">
        <v>15</v>
      </c>
      <c r="B19" s="81" t="s">
        <v>83</v>
      </c>
      <c r="C19" s="46"/>
      <c r="D19" s="111">
        <v>13024</v>
      </c>
      <c r="E19" s="111"/>
      <c r="F19" s="111">
        <v>4116</v>
      </c>
      <c r="G19" s="72" t="s">
        <v>78</v>
      </c>
      <c r="H19" s="89">
        <v>5473</v>
      </c>
      <c r="I19" s="115">
        <v>348.4</v>
      </c>
      <c r="J19" s="45">
        <f t="shared" si="1"/>
        <v>5821.4</v>
      </c>
      <c r="K19" s="116"/>
    </row>
    <row r="20" spans="1:13" ht="12.95" customHeight="1" x14ac:dyDescent="0.25">
      <c r="A20" s="220"/>
      <c r="B20" s="81" t="s">
        <v>82</v>
      </c>
      <c r="C20" s="46"/>
      <c r="D20" s="112">
        <v>13024</v>
      </c>
      <c r="E20" s="112">
        <v>4329</v>
      </c>
      <c r="F20" s="112">
        <v>5011</v>
      </c>
      <c r="G20" s="72" t="s">
        <v>78</v>
      </c>
      <c r="H20" s="89">
        <v>4720</v>
      </c>
      <c r="I20" s="115">
        <v>260</v>
      </c>
      <c r="J20" s="45">
        <f t="shared" si="1"/>
        <v>4980</v>
      </c>
      <c r="K20" s="116"/>
    </row>
    <row r="21" spans="1:13" ht="12.95" customHeight="1" x14ac:dyDescent="0.25">
      <c r="A21" s="220"/>
      <c r="B21" s="81" t="s">
        <v>80</v>
      </c>
      <c r="C21" s="46"/>
      <c r="D21" s="112">
        <v>13024</v>
      </c>
      <c r="E21" s="112">
        <v>4329</v>
      </c>
      <c r="F21" s="112">
        <v>5031</v>
      </c>
      <c r="G21" s="72" t="s">
        <v>78</v>
      </c>
      <c r="H21" s="89">
        <v>1161</v>
      </c>
      <c r="I21" s="115">
        <v>65</v>
      </c>
      <c r="J21" s="45">
        <f t="shared" si="1"/>
        <v>1226</v>
      </c>
      <c r="K21" s="116"/>
    </row>
    <row r="22" spans="1:13" ht="12.95" customHeight="1" x14ac:dyDescent="0.25">
      <c r="A22" s="207"/>
      <c r="B22" s="81" t="s">
        <v>81</v>
      </c>
      <c r="C22" s="46"/>
      <c r="D22" s="112">
        <v>13024</v>
      </c>
      <c r="E22" s="112">
        <v>4329</v>
      </c>
      <c r="F22" s="112">
        <v>5032</v>
      </c>
      <c r="G22" s="72" t="s">
        <v>78</v>
      </c>
      <c r="H22" s="89">
        <v>422</v>
      </c>
      <c r="I22" s="115">
        <v>23.4</v>
      </c>
      <c r="J22" s="45">
        <f t="shared" si="1"/>
        <v>445.4</v>
      </c>
      <c r="K22" s="116"/>
    </row>
    <row r="23" spans="1:13" ht="12.95" customHeight="1" x14ac:dyDescent="0.25">
      <c r="A23" s="111" t="s">
        <v>35</v>
      </c>
      <c r="B23" s="109" t="s">
        <v>108</v>
      </c>
      <c r="C23" s="76" t="s">
        <v>54</v>
      </c>
      <c r="D23" s="90"/>
      <c r="E23" s="90"/>
      <c r="F23" s="90">
        <v>1386</v>
      </c>
      <c r="G23" s="117"/>
      <c r="H23" s="95">
        <v>0</v>
      </c>
      <c r="I23" s="110">
        <v>834</v>
      </c>
      <c r="J23" s="83">
        <f t="shared" ref="J23:J35" si="2">H23+I23</f>
        <v>834</v>
      </c>
      <c r="K23" s="116"/>
    </row>
    <row r="24" spans="1:13" ht="12.95" customHeight="1" x14ac:dyDescent="0.25">
      <c r="A24" s="111" t="s">
        <v>39</v>
      </c>
      <c r="B24" s="109" t="s">
        <v>109</v>
      </c>
      <c r="C24" s="76" t="s">
        <v>54</v>
      </c>
      <c r="D24" s="90"/>
      <c r="E24" s="90"/>
      <c r="F24" s="90">
        <v>1387</v>
      </c>
      <c r="G24" s="118"/>
      <c r="H24" s="95">
        <v>0</v>
      </c>
      <c r="I24" s="110">
        <v>392.85</v>
      </c>
      <c r="J24" s="83">
        <f t="shared" si="2"/>
        <v>392.85</v>
      </c>
      <c r="K24" s="116"/>
    </row>
    <row r="25" spans="1:13" ht="12.95" customHeight="1" x14ac:dyDescent="0.25">
      <c r="A25" s="111" t="s">
        <v>40</v>
      </c>
      <c r="B25" s="81" t="s">
        <v>110</v>
      </c>
      <c r="C25" s="71"/>
      <c r="D25" s="71"/>
      <c r="E25" s="71"/>
      <c r="F25" s="111">
        <v>1381</v>
      </c>
      <c r="G25" s="71"/>
      <c r="H25" s="89">
        <v>4220</v>
      </c>
      <c r="I25" s="115">
        <v>-1852.29</v>
      </c>
      <c r="J25" s="45">
        <f t="shared" si="2"/>
        <v>2367.71</v>
      </c>
      <c r="K25" s="116" t="s">
        <v>43</v>
      </c>
      <c r="L25" s="96">
        <v>4000</v>
      </c>
      <c r="M25" s="69" t="s">
        <v>42</v>
      </c>
    </row>
    <row r="26" spans="1:13" ht="12.95" customHeight="1" x14ac:dyDescent="0.25">
      <c r="A26" s="206" t="s">
        <v>79</v>
      </c>
      <c r="B26" s="81" t="s">
        <v>85</v>
      </c>
      <c r="C26" s="71"/>
      <c r="D26" s="72" t="s">
        <v>86</v>
      </c>
      <c r="E26" s="121"/>
      <c r="F26" s="112">
        <v>4122</v>
      </c>
      <c r="G26" s="72" t="s">
        <v>87</v>
      </c>
      <c r="H26" s="89">
        <v>3150.25</v>
      </c>
      <c r="I26" s="115">
        <v>1439.76</v>
      </c>
      <c r="J26" s="45">
        <f t="shared" si="2"/>
        <v>4590.01</v>
      </c>
      <c r="K26" s="116"/>
      <c r="L26" s="96"/>
    </row>
    <row r="27" spans="1:13" ht="12.95" customHeight="1" x14ac:dyDescent="0.25">
      <c r="A27" s="207"/>
      <c r="B27" s="81" t="s">
        <v>88</v>
      </c>
      <c r="C27" s="71"/>
      <c r="D27" s="72" t="s">
        <v>86</v>
      </c>
      <c r="E27" s="112">
        <v>4351</v>
      </c>
      <c r="F27" s="112">
        <v>5336</v>
      </c>
      <c r="G27" s="72" t="s">
        <v>87</v>
      </c>
      <c r="H27" s="89">
        <v>3150.25</v>
      </c>
      <c r="I27" s="115">
        <v>1439.76</v>
      </c>
      <c r="J27" s="45">
        <f t="shared" si="2"/>
        <v>4590.01</v>
      </c>
      <c r="K27" s="116"/>
      <c r="L27" s="96"/>
    </row>
    <row r="28" spans="1:13" ht="12.95" customHeight="1" x14ac:dyDescent="0.25">
      <c r="A28" s="206" t="s">
        <v>84</v>
      </c>
      <c r="B28" s="109" t="s">
        <v>113</v>
      </c>
      <c r="C28" s="138" t="s">
        <v>54</v>
      </c>
      <c r="D28" s="117" t="s">
        <v>111</v>
      </c>
      <c r="E28" s="90"/>
      <c r="F28" s="90">
        <v>4122</v>
      </c>
      <c r="G28" s="117" t="s">
        <v>112</v>
      </c>
      <c r="H28" s="95">
        <v>0</v>
      </c>
      <c r="I28" s="110">
        <v>10</v>
      </c>
      <c r="J28" s="83">
        <f t="shared" si="2"/>
        <v>10</v>
      </c>
      <c r="K28" s="116"/>
      <c r="L28" s="96"/>
    </row>
    <row r="29" spans="1:13" ht="12.95" customHeight="1" x14ac:dyDescent="0.25">
      <c r="A29" s="220"/>
      <c r="B29" s="109" t="s">
        <v>114</v>
      </c>
      <c r="C29" s="138" t="s">
        <v>54</v>
      </c>
      <c r="D29" s="117" t="s">
        <v>111</v>
      </c>
      <c r="E29" s="90"/>
      <c r="F29" s="90">
        <v>4222</v>
      </c>
      <c r="G29" s="117" t="s">
        <v>112</v>
      </c>
      <c r="H29" s="95">
        <v>0</v>
      </c>
      <c r="I29" s="110">
        <v>75</v>
      </c>
      <c r="J29" s="83">
        <f t="shared" si="2"/>
        <v>75</v>
      </c>
      <c r="K29" s="116"/>
      <c r="L29" s="96"/>
    </row>
    <row r="30" spans="1:13" ht="12.95" customHeight="1" x14ac:dyDescent="0.25">
      <c r="A30" s="220"/>
      <c r="B30" s="109" t="s">
        <v>115</v>
      </c>
      <c r="C30" s="138" t="s">
        <v>54</v>
      </c>
      <c r="D30" s="117" t="s">
        <v>111</v>
      </c>
      <c r="E30" s="90">
        <v>5512</v>
      </c>
      <c r="F30" s="90">
        <v>5137</v>
      </c>
      <c r="G30" s="117" t="s">
        <v>112</v>
      </c>
      <c r="H30" s="95">
        <v>0</v>
      </c>
      <c r="I30" s="110">
        <v>10</v>
      </c>
      <c r="J30" s="83">
        <f t="shared" si="2"/>
        <v>10</v>
      </c>
      <c r="K30" s="116"/>
      <c r="L30" s="96"/>
    </row>
    <row r="31" spans="1:13" ht="12.95" customHeight="1" x14ac:dyDescent="0.25">
      <c r="A31" s="207"/>
      <c r="B31" s="109" t="s">
        <v>116</v>
      </c>
      <c r="C31" s="138" t="s">
        <v>54</v>
      </c>
      <c r="D31" s="117" t="s">
        <v>111</v>
      </c>
      <c r="E31" s="90">
        <v>5512</v>
      </c>
      <c r="F31" s="90">
        <v>6122</v>
      </c>
      <c r="G31" s="117" t="s">
        <v>112</v>
      </c>
      <c r="H31" s="95">
        <v>0</v>
      </c>
      <c r="I31" s="110">
        <v>75</v>
      </c>
      <c r="J31" s="83">
        <f t="shared" si="2"/>
        <v>75</v>
      </c>
      <c r="K31" s="116"/>
      <c r="L31" s="96"/>
    </row>
    <row r="32" spans="1:13" ht="12.95" customHeight="1" x14ac:dyDescent="0.25">
      <c r="A32" s="206" t="s">
        <v>99</v>
      </c>
      <c r="B32" s="109" t="s">
        <v>118</v>
      </c>
      <c r="C32" s="138" t="s">
        <v>54</v>
      </c>
      <c r="D32" s="117"/>
      <c r="E32" s="90">
        <v>6402</v>
      </c>
      <c r="F32" s="90">
        <v>2223</v>
      </c>
      <c r="G32" s="117" t="s">
        <v>121</v>
      </c>
      <c r="H32" s="95">
        <v>0</v>
      </c>
      <c r="I32" s="110">
        <v>11.36</v>
      </c>
      <c r="J32" s="83">
        <f t="shared" si="2"/>
        <v>11.36</v>
      </c>
      <c r="K32" s="116"/>
      <c r="L32" s="96"/>
    </row>
    <row r="33" spans="1:15" ht="12.95" customHeight="1" x14ac:dyDescent="0.25">
      <c r="A33" s="220"/>
      <c r="B33" s="109" t="s">
        <v>119</v>
      </c>
      <c r="C33" s="138" t="s">
        <v>54</v>
      </c>
      <c r="D33" s="117"/>
      <c r="E33" s="90">
        <v>6402</v>
      </c>
      <c r="F33" s="90">
        <v>2223</v>
      </c>
      <c r="G33" s="117" t="s">
        <v>122</v>
      </c>
      <c r="H33" s="95">
        <v>0</v>
      </c>
      <c r="I33" s="110">
        <v>12.48</v>
      </c>
      <c r="J33" s="83">
        <f t="shared" si="2"/>
        <v>12.48</v>
      </c>
      <c r="K33" s="116"/>
      <c r="L33" s="96"/>
    </row>
    <row r="34" spans="1:15" ht="12.95" customHeight="1" x14ac:dyDescent="0.25">
      <c r="A34" s="207"/>
      <c r="B34" s="109" t="s">
        <v>124</v>
      </c>
      <c r="C34" s="138" t="s">
        <v>54</v>
      </c>
      <c r="D34" s="117" t="s">
        <v>120</v>
      </c>
      <c r="E34" s="90">
        <v>6402</v>
      </c>
      <c r="F34" s="90">
        <v>5366</v>
      </c>
      <c r="G34" s="117" t="s">
        <v>123</v>
      </c>
      <c r="H34" s="95">
        <v>0</v>
      </c>
      <c r="I34" s="110">
        <v>23.84</v>
      </c>
      <c r="J34" s="83">
        <f t="shared" si="2"/>
        <v>23.84</v>
      </c>
      <c r="K34" s="116"/>
      <c r="L34" s="96"/>
    </row>
    <row r="35" spans="1:15" ht="12.95" customHeight="1" x14ac:dyDescent="0.25">
      <c r="A35" s="106" t="s">
        <v>117</v>
      </c>
      <c r="B35" s="143" t="s">
        <v>259</v>
      </c>
      <c r="C35" s="108" t="s">
        <v>54</v>
      </c>
      <c r="D35" s="144" t="s">
        <v>132</v>
      </c>
      <c r="E35" s="144"/>
      <c r="F35" s="74">
        <v>4213</v>
      </c>
      <c r="G35" s="144" t="s">
        <v>133</v>
      </c>
      <c r="H35" s="75">
        <v>0</v>
      </c>
      <c r="I35" s="84">
        <v>2266.4899999999998</v>
      </c>
      <c r="J35" s="104">
        <f t="shared" si="2"/>
        <v>2266.4899999999998</v>
      </c>
      <c r="K35" s="116"/>
      <c r="L35" s="96"/>
    </row>
    <row r="36" spans="1:15" ht="12.95" customHeight="1" x14ac:dyDescent="0.25">
      <c r="A36" s="8"/>
      <c r="B36" s="9"/>
      <c r="C36" s="10"/>
      <c r="D36" s="10"/>
      <c r="E36" s="214" t="s">
        <v>16</v>
      </c>
      <c r="F36" s="215"/>
      <c r="G36" s="216"/>
      <c r="H36" s="158">
        <f>H5+H7+H19+H23+H24+H25+H26+H28+H29+H32+H33+H35</f>
        <v>12843.25</v>
      </c>
      <c r="I36" s="158">
        <f>I5+I7+I19+I23+I24+I25+I26+I28+I29+I32+I33+I35</f>
        <v>7879.48</v>
      </c>
      <c r="J36" s="158">
        <f>J5+J7+J19+J23+J24+J25+J26+J28+J29+J32+J33+J35</f>
        <v>20722.730000000003</v>
      </c>
      <c r="L36" s="96">
        <v>1000</v>
      </c>
      <c r="M36" s="69" t="s">
        <v>44</v>
      </c>
      <c r="N36" s="97">
        <v>225.42</v>
      </c>
      <c r="O36" s="69" t="s">
        <v>41</v>
      </c>
    </row>
    <row r="37" spans="1:15" ht="12.95" customHeight="1" x14ac:dyDescent="0.25">
      <c r="A37" s="8"/>
      <c r="B37" s="11" t="s">
        <v>37</v>
      </c>
      <c r="C37" s="10"/>
      <c r="D37" s="10"/>
      <c r="E37" s="217" t="s">
        <v>17</v>
      </c>
      <c r="F37" s="217"/>
      <c r="G37" s="217"/>
      <c r="H37" s="158">
        <f>H6+H8+H9+H10+H11+H12+H13+H14+H15+H16+H17+H18+H20+H21+H22+H27+H30+H34</f>
        <v>9453.25</v>
      </c>
      <c r="I37" s="158">
        <f>I6+I8+I9+I10+I11+I12+I13+I14+I15+I16+I17+I18+I20+I21+I22+I27+I30+I34</f>
        <v>6166.43</v>
      </c>
      <c r="J37" s="158">
        <f>J6+J8+J9+J10+J11+J12+J13+J14+J15+J16+J17+J18+J20+J21+J22+J27+J30+J34</f>
        <v>15619.68</v>
      </c>
      <c r="K37" s="70"/>
      <c r="M37" s="69" t="s">
        <v>45</v>
      </c>
      <c r="N37" s="98">
        <v>774.58</v>
      </c>
    </row>
    <row r="38" spans="1:15" ht="12.95" customHeight="1" x14ac:dyDescent="0.25">
      <c r="A38" s="8"/>
      <c r="B38" s="12"/>
      <c r="C38" s="10"/>
      <c r="D38" s="10"/>
      <c r="E38" s="218" t="s">
        <v>18</v>
      </c>
      <c r="F38" s="218"/>
      <c r="G38" s="218"/>
      <c r="H38" s="158">
        <f>H31</f>
        <v>0</v>
      </c>
      <c r="I38" s="158">
        <f>I31</f>
        <v>75</v>
      </c>
      <c r="J38" s="158">
        <f>J31</f>
        <v>75</v>
      </c>
      <c r="N38" s="97">
        <f>SUM(N36:N37)</f>
        <v>1000</v>
      </c>
    </row>
    <row r="39" spans="1:15" ht="12.95" customHeight="1" x14ac:dyDescent="0.25">
      <c r="A39" s="14"/>
      <c r="B39" s="15"/>
      <c r="C39" s="16"/>
      <c r="D39" s="16"/>
      <c r="E39" s="218" t="s">
        <v>19</v>
      </c>
      <c r="F39" s="218"/>
      <c r="G39" s="218"/>
      <c r="H39" s="159">
        <f>H36-H37-H38</f>
        <v>3390</v>
      </c>
      <c r="I39" s="159">
        <f t="shared" ref="I39:J39" si="3">I36-I37-I38</f>
        <v>1638.0499999999993</v>
      </c>
      <c r="J39" s="159">
        <f t="shared" si="3"/>
        <v>5028.0500000000029</v>
      </c>
    </row>
    <row r="40" spans="1:15" ht="12.95" customHeight="1" x14ac:dyDescent="0.25">
      <c r="A40" s="17" t="s">
        <v>20</v>
      </c>
      <c r="B40" s="18"/>
      <c r="C40" s="19"/>
      <c r="D40" s="19"/>
      <c r="E40" s="58"/>
      <c r="F40" s="31"/>
      <c r="G40" s="31"/>
      <c r="H40" s="59"/>
      <c r="I40" s="59"/>
      <c r="J40" s="60"/>
    </row>
    <row r="41" spans="1:15" ht="12.95" customHeight="1" x14ac:dyDescent="0.25">
      <c r="A41" s="219" t="s">
        <v>13</v>
      </c>
      <c r="B41" s="105" t="s">
        <v>214</v>
      </c>
      <c r="C41" s="80"/>
      <c r="D41" s="80"/>
      <c r="E41" s="113">
        <v>3419</v>
      </c>
      <c r="F41" s="113">
        <v>5021</v>
      </c>
      <c r="G41" s="122" t="s">
        <v>38</v>
      </c>
      <c r="H41" s="123">
        <v>22</v>
      </c>
      <c r="I41" s="124">
        <v>-5</v>
      </c>
      <c r="J41" s="67">
        <f t="shared" ref="J41:J53" si="4">H41+I41</f>
        <v>17</v>
      </c>
    </row>
    <row r="42" spans="1:15" ht="12.95" customHeight="1" x14ac:dyDescent="0.25">
      <c r="A42" s="219"/>
      <c r="B42" s="105" t="s">
        <v>215</v>
      </c>
      <c r="C42" s="79"/>
      <c r="D42" s="79"/>
      <c r="E42" s="113">
        <v>3419</v>
      </c>
      <c r="F42" s="113">
        <v>5139</v>
      </c>
      <c r="G42" s="122" t="s">
        <v>38</v>
      </c>
      <c r="H42" s="123">
        <v>75</v>
      </c>
      <c r="I42" s="124">
        <v>5</v>
      </c>
      <c r="J42" s="67">
        <f t="shared" si="4"/>
        <v>80</v>
      </c>
    </row>
    <row r="43" spans="1:15" ht="12.95" customHeight="1" x14ac:dyDescent="0.25">
      <c r="A43" s="219" t="s">
        <v>14</v>
      </c>
      <c r="B43" s="106" t="s">
        <v>69</v>
      </c>
      <c r="C43" s="79"/>
      <c r="D43" s="79"/>
      <c r="E43" s="113">
        <v>3419</v>
      </c>
      <c r="F43" s="113">
        <v>5492</v>
      </c>
      <c r="G43" s="122"/>
      <c r="H43" s="123">
        <v>97</v>
      </c>
      <c r="I43" s="124">
        <v>-13</v>
      </c>
      <c r="J43" s="67">
        <f t="shared" si="4"/>
        <v>84</v>
      </c>
    </row>
    <row r="44" spans="1:15" ht="12.95" customHeight="1" x14ac:dyDescent="0.25">
      <c r="A44" s="219"/>
      <c r="B44" s="105" t="s">
        <v>70</v>
      </c>
      <c r="C44" s="79"/>
      <c r="D44" s="80"/>
      <c r="E44" s="113">
        <v>3514</v>
      </c>
      <c r="F44" s="113">
        <v>5194</v>
      </c>
      <c r="G44" s="122"/>
      <c r="H44" s="123">
        <v>195</v>
      </c>
      <c r="I44" s="124">
        <v>13</v>
      </c>
      <c r="J44" s="67">
        <f t="shared" si="4"/>
        <v>208</v>
      </c>
    </row>
    <row r="45" spans="1:15" ht="12.95" customHeight="1" x14ac:dyDescent="0.25">
      <c r="A45" s="219" t="s">
        <v>15</v>
      </c>
      <c r="B45" s="105" t="s">
        <v>250</v>
      </c>
      <c r="C45" s="46"/>
      <c r="D45" s="80"/>
      <c r="E45" s="113">
        <v>3419</v>
      </c>
      <c r="F45" s="113">
        <v>5169</v>
      </c>
      <c r="G45" s="122" t="s">
        <v>38</v>
      </c>
      <c r="H45" s="123">
        <v>10</v>
      </c>
      <c r="I45" s="124">
        <v>-10</v>
      </c>
      <c r="J45" s="67">
        <f t="shared" si="4"/>
        <v>0</v>
      </c>
    </row>
    <row r="46" spans="1:15" ht="12.95" customHeight="1" x14ac:dyDescent="0.25">
      <c r="A46" s="219"/>
      <c r="B46" s="105" t="s">
        <v>71</v>
      </c>
      <c r="C46" s="100"/>
      <c r="D46" s="101"/>
      <c r="E46" s="113">
        <v>3419</v>
      </c>
      <c r="F46" s="113">
        <v>5222</v>
      </c>
      <c r="G46" s="122" t="s">
        <v>49</v>
      </c>
      <c r="H46" s="123">
        <v>10.7</v>
      </c>
      <c r="I46" s="124">
        <v>-10</v>
      </c>
      <c r="J46" s="67">
        <f t="shared" si="4"/>
        <v>0.69999999999999929</v>
      </c>
    </row>
    <row r="47" spans="1:15" ht="12.95" customHeight="1" x14ac:dyDescent="0.25">
      <c r="A47" s="219"/>
      <c r="B47" s="107" t="s">
        <v>55</v>
      </c>
      <c r="C47" s="76" t="s">
        <v>54</v>
      </c>
      <c r="D47" s="90"/>
      <c r="E47" s="90">
        <v>3419</v>
      </c>
      <c r="F47" s="90">
        <v>5169</v>
      </c>
      <c r="G47" s="117"/>
      <c r="H47" s="83">
        <v>0</v>
      </c>
      <c r="I47" s="84">
        <v>20</v>
      </c>
      <c r="J47" s="95">
        <f t="shared" si="4"/>
        <v>20</v>
      </c>
    </row>
    <row r="48" spans="1:15" ht="12.95" customHeight="1" x14ac:dyDescent="0.25">
      <c r="A48" s="219" t="s">
        <v>35</v>
      </c>
      <c r="B48" s="167" t="s">
        <v>56</v>
      </c>
      <c r="C48" s="46"/>
      <c r="D48" s="87"/>
      <c r="E48" s="113">
        <v>6112</v>
      </c>
      <c r="F48" s="113">
        <v>5901</v>
      </c>
      <c r="G48" s="122" t="s">
        <v>50</v>
      </c>
      <c r="H48" s="123">
        <v>65</v>
      </c>
      <c r="I48" s="124">
        <v>-30</v>
      </c>
      <c r="J48" s="67">
        <f t="shared" si="4"/>
        <v>35</v>
      </c>
    </row>
    <row r="49" spans="1:13" ht="12.95" customHeight="1" x14ac:dyDescent="0.25">
      <c r="A49" s="219"/>
      <c r="B49" s="171" t="s">
        <v>72</v>
      </c>
      <c r="C49" s="46"/>
      <c r="D49" s="87"/>
      <c r="E49" s="113">
        <v>3421</v>
      </c>
      <c r="F49" s="113">
        <v>5222</v>
      </c>
      <c r="G49" s="122" t="s">
        <v>51</v>
      </c>
      <c r="H49" s="123">
        <v>54.1</v>
      </c>
      <c r="I49" s="124">
        <v>10</v>
      </c>
      <c r="J49" s="67">
        <f>H49+I49</f>
        <v>64.099999999999994</v>
      </c>
    </row>
    <row r="50" spans="1:13" ht="12.95" customHeight="1" x14ac:dyDescent="0.25">
      <c r="A50" s="219"/>
      <c r="B50" s="171" t="s">
        <v>251</v>
      </c>
      <c r="C50" s="78"/>
      <c r="D50" s="78"/>
      <c r="E50" s="78">
        <v>4371</v>
      </c>
      <c r="F50" s="78">
        <v>5222</v>
      </c>
      <c r="G50" s="77" t="s">
        <v>199</v>
      </c>
      <c r="H50" s="164">
        <v>127.8</v>
      </c>
      <c r="I50" s="165">
        <v>10</v>
      </c>
      <c r="J50" s="151">
        <f t="shared" ref="J50:J51" si="5">H50+I50</f>
        <v>137.80000000000001</v>
      </c>
      <c r="K50" s="48"/>
    </row>
    <row r="51" spans="1:13" ht="12.95" customHeight="1" x14ac:dyDescent="0.25">
      <c r="A51" s="219"/>
      <c r="B51" s="171" t="s">
        <v>208</v>
      </c>
      <c r="C51" s="78"/>
      <c r="D51" s="78"/>
      <c r="E51" s="78">
        <v>3419</v>
      </c>
      <c r="F51" s="78">
        <v>5222</v>
      </c>
      <c r="G51" s="77" t="s">
        <v>200</v>
      </c>
      <c r="H51" s="164">
        <v>60</v>
      </c>
      <c r="I51" s="165">
        <v>10</v>
      </c>
      <c r="J51" s="151">
        <f t="shared" si="5"/>
        <v>70</v>
      </c>
      <c r="K51" s="48"/>
    </row>
    <row r="52" spans="1:13" ht="12.95" customHeight="1" x14ac:dyDescent="0.25">
      <c r="A52" s="219" t="s">
        <v>39</v>
      </c>
      <c r="B52" s="171" t="s">
        <v>57</v>
      </c>
      <c r="C52" s="79"/>
      <c r="D52" s="79"/>
      <c r="E52" s="113">
        <v>3399</v>
      </c>
      <c r="F52" s="113">
        <v>5222</v>
      </c>
      <c r="G52" s="122" t="s">
        <v>52</v>
      </c>
      <c r="H52" s="123">
        <v>50</v>
      </c>
      <c r="I52" s="124">
        <v>-10</v>
      </c>
      <c r="J52" s="67">
        <f t="shared" si="4"/>
        <v>40</v>
      </c>
    </row>
    <row r="53" spans="1:13" ht="12.95" customHeight="1" x14ac:dyDescent="0.25">
      <c r="A53" s="219"/>
      <c r="B53" s="107" t="s">
        <v>256</v>
      </c>
      <c r="C53" s="76" t="s">
        <v>54</v>
      </c>
      <c r="D53" s="103"/>
      <c r="E53" s="90">
        <v>3419</v>
      </c>
      <c r="F53" s="90">
        <v>5222</v>
      </c>
      <c r="G53" s="117" t="s">
        <v>53</v>
      </c>
      <c r="H53" s="83">
        <v>0</v>
      </c>
      <c r="I53" s="84">
        <v>10</v>
      </c>
      <c r="J53" s="95">
        <f t="shared" si="4"/>
        <v>10</v>
      </c>
    </row>
    <row r="54" spans="1:13" ht="12.95" customHeight="1" x14ac:dyDescent="0.25">
      <c r="A54" s="206" t="s">
        <v>40</v>
      </c>
      <c r="B54" s="106" t="s">
        <v>203</v>
      </c>
      <c r="C54" s="163"/>
      <c r="D54" s="163"/>
      <c r="E54" s="191">
        <v>3113</v>
      </c>
      <c r="F54" s="191">
        <v>5169</v>
      </c>
      <c r="G54" s="122"/>
      <c r="H54" s="123">
        <v>570</v>
      </c>
      <c r="I54" s="124">
        <v>-4</v>
      </c>
      <c r="J54" s="67">
        <f t="shared" ref="J54:J57" si="6">H54+I54</f>
        <v>566</v>
      </c>
      <c r="K54" s="48"/>
    </row>
    <row r="55" spans="1:13" ht="12.95" customHeight="1" x14ac:dyDescent="0.25">
      <c r="A55" s="207"/>
      <c r="B55" s="106" t="s">
        <v>204</v>
      </c>
      <c r="C55" s="163"/>
      <c r="D55" s="163"/>
      <c r="E55" s="191">
        <v>3113</v>
      </c>
      <c r="F55" s="191">
        <v>5194</v>
      </c>
      <c r="G55" s="122"/>
      <c r="H55" s="123">
        <v>60</v>
      </c>
      <c r="I55" s="124">
        <v>4</v>
      </c>
      <c r="J55" s="67">
        <f t="shared" si="6"/>
        <v>64</v>
      </c>
      <c r="K55" s="48"/>
    </row>
    <row r="56" spans="1:13" ht="12.95" customHeight="1" x14ac:dyDescent="0.25">
      <c r="A56" s="206" t="s">
        <v>79</v>
      </c>
      <c r="B56" s="105" t="s">
        <v>57</v>
      </c>
      <c r="C56" s="163"/>
      <c r="D56" s="163"/>
      <c r="E56" s="191">
        <v>3392</v>
      </c>
      <c r="F56" s="191">
        <v>5222</v>
      </c>
      <c r="G56" s="122" t="s">
        <v>201</v>
      </c>
      <c r="H56" s="123">
        <v>100</v>
      </c>
      <c r="I56" s="124">
        <v>-50</v>
      </c>
      <c r="J56" s="67">
        <f t="shared" si="6"/>
        <v>50</v>
      </c>
      <c r="K56" s="48"/>
    </row>
    <row r="57" spans="1:13" ht="12.95" customHeight="1" x14ac:dyDescent="0.25">
      <c r="A57" s="207"/>
      <c r="B57" s="109" t="s">
        <v>263</v>
      </c>
      <c r="C57" s="108" t="s">
        <v>54</v>
      </c>
      <c r="D57" s="108"/>
      <c r="E57" s="90">
        <v>3312</v>
      </c>
      <c r="F57" s="90">
        <v>5213</v>
      </c>
      <c r="G57" s="117" t="s">
        <v>202</v>
      </c>
      <c r="H57" s="83">
        <v>0</v>
      </c>
      <c r="I57" s="84">
        <v>50</v>
      </c>
      <c r="J57" s="95">
        <f t="shared" si="6"/>
        <v>50</v>
      </c>
      <c r="K57" s="48"/>
    </row>
    <row r="58" spans="1:13" ht="12.95" customHeight="1" x14ac:dyDescent="0.25">
      <c r="A58" s="206" t="s">
        <v>84</v>
      </c>
      <c r="B58" s="125" t="s">
        <v>213</v>
      </c>
      <c r="C58" s="46"/>
      <c r="D58" s="73"/>
      <c r="E58" s="112">
        <v>6171</v>
      </c>
      <c r="F58" s="112">
        <v>5166</v>
      </c>
      <c r="G58" s="72" t="s">
        <v>73</v>
      </c>
      <c r="H58" s="89">
        <v>7500</v>
      </c>
      <c r="I58" s="47">
        <v>-7500</v>
      </c>
      <c r="J58" s="89">
        <f>H58+I58</f>
        <v>0</v>
      </c>
      <c r="K58" s="142"/>
    </row>
    <row r="59" spans="1:13" ht="12.95" customHeight="1" x14ac:dyDescent="0.25">
      <c r="A59" s="220"/>
      <c r="B59" s="125" t="s">
        <v>75</v>
      </c>
      <c r="C59" s="46"/>
      <c r="D59" s="46"/>
      <c r="E59" s="112">
        <v>6171</v>
      </c>
      <c r="F59" s="112">
        <v>5172</v>
      </c>
      <c r="G59" s="72"/>
      <c r="H59" s="45">
        <v>300</v>
      </c>
      <c r="I59" s="47">
        <v>-202.5</v>
      </c>
      <c r="J59" s="89">
        <f t="shared" ref="J59:J63" si="7">SUM(H59:I59)</f>
        <v>97.5</v>
      </c>
    </row>
    <row r="60" spans="1:13" ht="12.95" customHeight="1" x14ac:dyDescent="0.25">
      <c r="A60" s="220"/>
      <c r="B60" s="125" t="s">
        <v>76</v>
      </c>
      <c r="C60" s="46"/>
      <c r="D60" s="46"/>
      <c r="E60" s="112">
        <v>6171</v>
      </c>
      <c r="F60" s="112">
        <v>5169</v>
      </c>
      <c r="G60" s="72"/>
      <c r="H60" s="45">
        <v>4344</v>
      </c>
      <c r="I60" s="47">
        <v>-14</v>
      </c>
      <c r="J60" s="89">
        <f t="shared" si="7"/>
        <v>4330</v>
      </c>
    </row>
    <row r="61" spans="1:13" ht="12.95" customHeight="1" x14ac:dyDescent="0.25">
      <c r="A61" s="220"/>
      <c r="B61" s="125" t="s">
        <v>74</v>
      </c>
      <c r="C61" s="46"/>
      <c r="D61" s="46"/>
      <c r="E61" s="112">
        <v>6171</v>
      </c>
      <c r="F61" s="112">
        <v>5192</v>
      </c>
      <c r="G61" s="72"/>
      <c r="H61" s="45">
        <v>20</v>
      </c>
      <c r="I61" s="47">
        <v>14</v>
      </c>
      <c r="J61" s="89">
        <f t="shared" si="7"/>
        <v>34</v>
      </c>
    </row>
    <row r="62" spans="1:13" ht="12.95" customHeight="1" x14ac:dyDescent="0.25">
      <c r="A62" s="220"/>
      <c r="B62" s="125" t="s">
        <v>76</v>
      </c>
      <c r="C62" s="46"/>
      <c r="D62" s="46"/>
      <c r="E62" s="112">
        <v>6171</v>
      </c>
      <c r="F62" s="112">
        <v>5169</v>
      </c>
      <c r="G62" s="72"/>
      <c r="H62" s="45">
        <v>4330</v>
      </c>
      <c r="I62" s="47">
        <v>-1.4</v>
      </c>
      <c r="J62" s="89">
        <f t="shared" si="7"/>
        <v>4328.6000000000004</v>
      </c>
    </row>
    <row r="63" spans="1:13" ht="12.95" customHeight="1" x14ac:dyDescent="0.25">
      <c r="A63" s="207"/>
      <c r="B63" s="125" t="s">
        <v>77</v>
      </c>
      <c r="C63" s="46"/>
      <c r="D63" s="46"/>
      <c r="E63" s="112">
        <v>6171</v>
      </c>
      <c r="F63" s="112">
        <v>5179</v>
      </c>
      <c r="G63" s="72"/>
      <c r="H63" s="45">
        <v>80.5</v>
      </c>
      <c r="I63" s="47">
        <v>1.4</v>
      </c>
      <c r="J63" s="89">
        <f t="shared" si="7"/>
        <v>81.900000000000006</v>
      </c>
    </row>
    <row r="64" spans="1:13" ht="12.95" customHeight="1" x14ac:dyDescent="0.25">
      <c r="A64" s="206" t="s">
        <v>99</v>
      </c>
      <c r="B64" s="102" t="s">
        <v>89</v>
      </c>
      <c r="C64" s="126"/>
      <c r="D64" s="120">
        <v>13024</v>
      </c>
      <c r="E64" s="120">
        <v>4329</v>
      </c>
      <c r="F64" s="120">
        <v>5154</v>
      </c>
      <c r="G64" s="127" t="s">
        <v>78</v>
      </c>
      <c r="H64" s="128">
        <v>170</v>
      </c>
      <c r="I64" s="129">
        <v>-43</v>
      </c>
      <c r="J64" s="89">
        <f t="shared" ref="J64:J69" si="8">H64+I64</f>
        <v>127</v>
      </c>
      <c r="L64" s="116"/>
      <c r="M64" s="116"/>
    </row>
    <row r="65" spans="1:13" ht="12.95" customHeight="1" x14ac:dyDescent="0.25">
      <c r="A65" s="220"/>
      <c r="B65" s="102" t="s">
        <v>90</v>
      </c>
      <c r="C65" s="126"/>
      <c r="D65" s="120">
        <v>13024</v>
      </c>
      <c r="E65" s="120">
        <v>4329</v>
      </c>
      <c r="F65" s="120">
        <v>5151</v>
      </c>
      <c r="G65" s="127" t="s">
        <v>78</v>
      </c>
      <c r="H65" s="128">
        <v>10</v>
      </c>
      <c r="I65" s="129">
        <v>2</v>
      </c>
      <c r="J65" s="130">
        <f t="shared" si="8"/>
        <v>12</v>
      </c>
      <c r="L65" s="116"/>
      <c r="M65" s="116"/>
    </row>
    <row r="66" spans="1:13" ht="12.95" customHeight="1" x14ac:dyDescent="0.25">
      <c r="A66" s="220"/>
      <c r="B66" s="131" t="s">
        <v>91</v>
      </c>
      <c r="C66" s="46"/>
      <c r="D66" s="119">
        <v>13024</v>
      </c>
      <c r="E66" s="119">
        <v>4329</v>
      </c>
      <c r="F66" s="119">
        <v>5152</v>
      </c>
      <c r="G66" s="132" t="s">
        <v>78</v>
      </c>
      <c r="H66" s="45">
        <v>92</v>
      </c>
      <c r="I66" s="47">
        <v>6</v>
      </c>
      <c r="J66" s="133">
        <f t="shared" si="8"/>
        <v>98</v>
      </c>
      <c r="L66" s="116"/>
      <c r="M66" s="116"/>
    </row>
    <row r="67" spans="1:13" ht="12.95" customHeight="1" x14ac:dyDescent="0.25">
      <c r="A67" s="207"/>
      <c r="B67" s="141" t="s">
        <v>212</v>
      </c>
      <c r="C67" s="46"/>
      <c r="D67" s="174">
        <v>13024</v>
      </c>
      <c r="E67" s="174">
        <v>4329</v>
      </c>
      <c r="F67" s="174">
        <v>5173</v>
      </c>
      <c r="G67" s="132" t="s">
        <v>78</v>
      </c>
      <c r="H67" s="45">
        <v>20</v>
      </c>
      <c r="I67" s="47">
        <v>35</v>
      </c>
      <c r="J67" s="133">
        <f t="shared" si="8"/>
        <v>55</v>
      </c>
      <c r="L67" s="116"/>
      <c r="M67" s="116"/>
    </row>
    <row r="68" spans="1:13" ht="12.95" customHeight="1" x14ac:dyDescent="0.25">
      <c r="A68" s="206" t="s">
        <v>117</v>
      </c>
      <c r="B68" s="141" t="s">
        <v>126</v>
      </c>
      <c r="C68" s="46"/>
      <c r="D68" s="140"/>
      <c r="E68" s="140">
        <v>4379</v>
      </c>
      <c r="F68" s="140">
        <v>5169</v>
      </c>
      <c r="G68" s="132" t="s">
        <v>128</v>
      </c>
      <c r="H68" s="45">
        <v>68</v>
      </c>
      <c r="I68" s="47">
        <v>-10</v>
      </c>
      <c r="J68" s="133">
        <f t="shared" si="8"/>
        <v>58</v>
      </c>
      <c r="L68" s="116"/>
      <c r="M68" s="116"/>
    </row>
    <row r="69" spans="1:13" ht="12.95" customHeight="1" x14ac:dyDescent="0.25">
      <c r="A69" s="207"/>
      <c r="B69" s="141" t="s">
        <v>127</v>
      </c>
      <c r="C69" s="46"/>
      <c r="D69" s="140"/>
      <c r="E69" s="140">
        <v>4379</v>
      </c>
      <c r="F69" s="140">
        <v>5194</v>
      </c>
      <c r="G69" s="132" t="s">
        <v>128</v>
      </c>
      <c r="H69" s="45">
        <v>8</v>
      </c>
      <c r="I69" s="47">
        <v>10</v>
      </c>
      <c r="J69" s="133">
        <f t="shared" si="8"/>
        <v>18</v>
      </c>
      <c r="L69" s="116"/>
      <c r="M69" s="116"/>
    </row>
    <row r="70" spans="1:13" ht="12.95" customHeight="1" x14ac:dyDescent="0.25">
      <c r="A70" s="206" t="s">
        <v>131</v>
      </c>
      <c r="B70" s="88" t="s">
        <v>252</v>
      </c>
      <c r="C70" s="46"/>
      <c r="D70" s="46"/>
      <c r="E70" s="87">
        <v>4399</v>
      </c>
      <c r="F70" s="87">
        <v>5222</v>
      </c>
      <c r="G70" s="72" t="s">
        <v>92</v>
      </c>
      <c r="H70" s="123">
        <v>158.19999999999999</v>
      </c>
      <c r="I70" s="124">
        <v>-49.3</v>
      </c>
      <c r="J70" s="89">
        <f t="shared" ref="J70:J71" si="9">H70+I70</f>
        <v>108.89999999999999</v>
      </c>
    </row>
    <row r="71" spans="1:13" ht="12.95" customHeight="1" x14ac:dyDescent="0.25">
      <c r="A71" s="220"/>
      <c r="B71" s="135" t="s">
        <v>95</v>
      </c>
      <c r="C71" s="76" t="s">
        <v>54</v>
      </c>
      <c r="D71" s="76"/>
      <c r="E71" s="90">
        <v>4351</v>
      </c>
      <c r="F71" s="90">
        <v>5213</v>
      </c>
      <c r="G71" s="117" t="s">
        <v>93</v>
      </c>
      <c r="H71" s="83">
        <v>0</v>
      </c>
      <c r="I71" s="84">
        <v>37.200000000000003</v>
      </c>
      <c r="J71" s="95">
        <f t="shared" si="9"/>
        <v>37.200000000000003</v>
      </c>
    </row>
    <row r="72" spans="1:13" ht="12.95" customHeight="1" x14ac:dyDescent="0.25">
      <c r="A72" s="220"/>
      <c r="B72" s="135" t="s">
        <v>97</v>
      </c>
      <c r="C72" s="108" t="s">
        <v>54</v>
      </c>
      <c r="D72" s="74"/>
      <c r="E72" s="117" t="s">
        <v>94</v>
      </c>
      <c r="F72" s="90">
        <v>5213</v>
      </c>
      <c r="G72" s="117" t="s">
        <v>93</v>
      </c>
      <c r="H72" s="83">
        <v>0</v>
      </c>
      <c r="I72" s="84">
        <v>6.5</v>
      </c>
      <c r="J72" s="95">
        <f>H72+I72</f>
        <v>6.5</v>
      </c>
    </row>
    <row r="73" spans="1:13" ht="12.95" customHeight="1" x14ac:dyDescent="0.25">
      <c r="A73" s="207"/>
      <c r="B73" s="135" t="s">
        <v>96</v>
      </c>
      <c r="C73" s="108" t="s">
        <v>54</v>
      </c>
      <c r="D73" s="74"/>
      <c r="E73" s="117" t="s">
        <v>106</v>
      </c>
      <c r="F73" s="90">
        <v>5221</v>
      </c>
      <c r="G73" s="117" t="s">
        <v>98</v>
      </c>
      <c r="H73" s="83">
        <v>0</v>
      </c>
      <c r="I73" s="84">
        <v>5.6</v>
      </c>
      <c r="J73" s="95">
        <f>H73+I73</f>
        <v>5.6</v>
      </c>
    </row>
    <row r="74" spans="1:13" ht="12.95" customHeight="1" x14ac:dyDescent="0.25">
      <c r="A74" s="219" t="s">
        <v>139</v>
      </c>
      <c r="B74" s="136" t="s">
        <v>261</v>
      </c>
      <c r="C74" s="79"/>
      <c r="D74" s="49"/>
      <c r="E74" s="134">
        <v>4399</v>
      </c>
      <c r="F74" s="134">
        <v>5222</v>
      </c>
      <c r="G74" s="72" t="s">
        <v>92</v>
      </c>
      <c r="H74" s="45">
        <v>108.9</v>
      </c>
      <c r="I74" s="47">
        <v>-35</v>
      </c>
      <c r="J74" s="89">
        <f>H74+I74</f>
        <v>73.900000000000006</v>
      </c>
    </row>
    <row r="75" spans="1:13" ht="12.95" customHeight="1" x14ac:dyDescent="0.25">
      <c r="A75" s="219"/>
      <c r="B75" s="137" t="s">
        <v>101</v>
      </c>
      <c r="C75" s="76" t="s">
        <v>54</v>
      </c>
      <c r="D75" s="90"/>
      <c r="E75" s="117" t="s">
        <v>104</v>
      </c>
      <c r="F75" s="90">
        <v>5222</v>
      </c>
      <c r="G75" s="117" t="s">
        <v>100</v>
      </c>
      <c r="H75" s="83">
        <v>0</v>
      </c>
      <c r="I75" s="84">
        <v>2</v>
      </c>
      <c r="J75" s="95">
        <f>H75+I75</f>
        <v>2</v>
      </c>
    </row>
    <row r="76" spans="1:13" ht="12.95" customHeight="1" x14ac:dyDescent="0.25">
      <c r="A76" s="219"/>
      <c r="B76" s="137" t="s">
        <v>198</v>
      </c>
      <c r="C76" s="76" t="s">
        <v>54</v>
      </c>
      <c r="D76" s="90"/>
      <c r="E76" s="117" t="s">
        <v>105</v>
      </c>
      <c r="F76" s="90">
        <v>5222</v>
      </c>
      <c r="G76" s="117" t="s">
        <v>100</v>
      </c>
      <c r="H76" s="83">
        <v>0</v>
      </c>
      <c r="I76" s="84">
        <v>5</v>
      </c>
      <c r="J76" s="95">
        <f t="shared" ref="J76:J82" si="10">H76+I76</f>
        <v>5</v>
      </c>
    </row>
    <row r="77" spans="1:13" ht="12.95" customHeight="1" x14ac:dyDescent="0.25">
      <c r="A77" s="219"/>
      <c r="B77" s="137" t="s">
        <v>103</v>
      </c>
      <c r="C77" s="76" t="s">
        <v>54</v>
      </c>
      <c r="D77" s="90"/>
      <c r="E77" s="117" t="s">
        <v>106</v>
      </c>
      <c r="F77" s="90">
        <v>5222</v>
      </c>
      <c r="G77" s="117" t="s">
        <v>100</v>
      </c>
      <c r="H77" s="83">
        <v>0</v>
      </c>
      <c r="I77" s="84">
        <v>17.2</v>
      </c>
      <c r="J77" s="95">
        <f t="shared" si="10"/>
        <v>17.2</v>
      </c>
    </row>
    <row r="78" spans="1:13" ht="12.95" customHeight="1" x14ac:dyDescent="0.25">
      <c r="A78" s="219"/>
      <c r="B78" s="137" t="s">
        <v>102</v>
      </c>
      <c r="C78" s="76" t="s">
        <v>54</v>
      </c>
      <c r="D78" s="90"/>
      <c r="E78" s="117" t="s">
        <v>107</v>
      </c>
      <c r="F78" s="90">
        <v>5222</v>
      </c>
      <c r="G78" s="117" t="s">
        <v>100</v>
      </c>
      <c r="H78" s="83">
        <v>0</v>
      </c>
      <c r="I78" s="84">
        <v>10.8</v>
      </c>
      <c r="J78" s="95">
        <f t="shared" si="10"/>
        <v>10.8</v>
      </c>
    </row>
    <row r="79" spans="1:13" ht="12.95" customHeight="1" x14ac:dyDescent="0.25">
      <c r="A79" s="206" t="s">
        <v>182</v>
      </c>
      <c r="B79" s="131" t="s">
        <v>129</v>
      </c>
      <c r="C79" s="46"/>
      <c r="D79" s="140"/>
      <c r="E79" s="72" t="s">
        <v>130</v>
      </c>
      <c r="F79" s="140">
        <v>5222</v>
      </c>
      <c r="G79" s="72" t="s">
        <v>125</v>
      </c>
      <c r="H79" s="45">
        <v>128</v>
      </c>
      <c r="I79" s="47">
        <v>-5</v>
      </c>
      <c r="J79" s="89">
        <f t="shared" si="10"/>
        <v>123</v>
      </c>
    </row>
    <row r="80" spans="1:13" ht="12.95" customHeight="1" x14ac:dyDescent="0.25">
      <c r="A80" s="207"/>
      <c r="B80" s="139" t="s">
        <v>260</v>
      </c>
      <c r="C80" s="76" t="s">
        <v>54</v>
      </c>
      <c r="D80" s="90"/>
      <c r="E80" s="117" t="s">
        <v>255</v>
      </c>
      <c r="F80" s="90">
        <v>5221</v>
      </c>
      <c r="G80" s="117" t="s">
        <v>254</v>
      </c>
      <c r="H80" s="83">
        <v>0</v>
      </c>
      <c r="I80" s="84">
        <v>5</v>
      </c>
      <c r="J80" s="95">
        <f t="shared" si="10"/>
        <v>5</v>
      </c>
    </row>
    <row r="81" spans="1:11" ht="12.95" customHeight="1" x14ac:dyDescent="0.25">
      <c r="A81" s="206" t="s">
        <v>187</v>
      </c>
      <c r="B81" s="131" t="s">
        <v>140</v>
      </c>
      <c r="C81" s="46"/>
      <c r="D81" s="145"/>
      <c r="E81" s="72" t="s">
        <v>143</v>
      </c>
      <c r="F81" s="194">
        <v>5171</v>
      </c>
      <c r="G81" s="72" t="s">
        <v>142</v>
      </c>
      <c r="H81" s="45">
        <v>1220</v>
      </c>
      <c r="I81" s="47">
        <v>-60</v>
      </c>
      <c r="J81" s="89">
        <f t="shared" si="10"/>
        <v>1160</v>
      </c>
    </row>
    <row r="82" spans="1:11" ht="12.95" customHeight="1" x14ac:dyDescent="0.25">
      <c r="A82" s="220"/>
      <c r="B82" s="131" t="s">
        <v>141</v>
      </c>
      <c r="C82" s="46"/>
      <c r="D82" s="145"/>
      <c r="E82" s="72" t="s">
        <v>143</v>
      </c>
      <c r="F82" s="194">
        <v>5139</v>
      </c>
      <c r="G82" s="72" t="s">
        <v>142</v>
      </c>
      <c r="H82" s="45">
        <v>260</v>
      </c>
      <c r="I82" s="47">
        <v>60</v>
      </c>
      <c r="J82" s="89">
        <f t="shared" si="10"/>
        <v>320</v>
      </c>
    </row>
    <row r="83" spans="1:11" ht="12.95" customHeight="1" x14ac:dyDescent="0.25">
      <c r="A83" s="207"/>
      <c r="B83" s="106" t="s">
        <v>253</v>
      </c>
      <c r="C83" s="163"/>
      <c r="D83" s="163"/>
      <c r="E83" s="193">
        <v>3412</v>
      </c>
      <c r="F83" s="193">
        <v>5137</v>
      </c>
      <c r="G83" s="122" t="s">
        <v>209</v>
      </c>
      <c r="H83" s="164">
        <v>70</v>
      </c>
      <c r="I83" s="165">
        <v>-44.3</v>
      </c>
      <c r="J83" s="151">
        <f t="shared" ref="J83" si="11">H83+I83</f>
        <v>25.700000000000003</v>
      </c>
      <c r="K83" s="48"/>
    </row>
    <row r="84" spans="1:11" ht="12.95" customHeight="1" x14ac:dyDescent="0.25">
      <c r="A84" s="235" t="s">
        <v>205</v>
      </c>
      <c r="B84" s="107" t="s">
        <v>188</v>
      </c>
      <c r="C84" s="156" t="s">
        <v>54</v>
      </c>
      <c r="D84" s="154"/>
      <c r="E84" s="196" t="s">
        <v>145</v>
      </c>
      <c r="F84" s="182">
        <v>5171</v>
      </c>
      <c r="G84" s="196" t="s">
        <v>149</v>
      </c>
      <c r="H84" s="153">
        <v>0</v>
      </c>
      <c r="I84" s="155">
        <v>360</v>
      </c>
      <c r="J84" s="75">
        <f>H84+I84</f>
        <v>360</v>
      </c>
      <c r="K84" s="48"/>
    </row>
    <row r="85" spans="1:11" ht="12.95" customHeight="1" x14ac:dyDescent="0.25">
      <c r="A85" s="236"/>
      <c r="B85" s="168" t="s">
        <v>189</v>
      </c>
      <c r="C85" s="156" t="s">
        <v>54</v>
      </c>
      <c r="D85" s="152"/>
      <c r="E85" s="196" t="s">
        <v>151</v>
      </c>
      <c r="F85" s="182">
        <v>5169</v>
      </c>
      <c r="G85" s="196" t="s">
        <v>152</v>
      </c>
      <c r="H85" s="153">
        <v>0</v>
      </c>
      <c r="I85" s="155">
        <v>7</v>
      </c>
      <c r="J85" s="75">
        <f t="shared" ref="J85:J88" si="12">H85+I85</f>
        <v>7</v>
      </c>
      <c r="K85" s="48"/>
    </row>
    <row r="86" spans="1:11" ht="12.95" customHeight="1" x14ac:dyDescent="0.25">
      <c r="A86" s="236"/>
      <c r="B86" s="169" t="s">
        <v>190</v>
      </c>
      <c r="C86" s="148"/>
      <c r="D86" s="148"/>
      <c r="E86" s="195" t="s">
        <v>151</v>
      </c>
      <c r="F86" s="192">
        <v>5171</v>
      </c>
      <c r="G86" s="195" t="s">
        <v>155</v>
      </c>
      <c r="H86" s="150">
        <v>1300</v>
      </c>
      <c r="I86" s="149">
        <v>91</v>
      </c>
      <c r="J86" s="151">
        <f t="shared" si="12"/>
        <v>1391</v>
      </c>
      <c r="K86" s="48"/>
    </row>
    <row r="87" spans="1:11" ht="12.95" customHeight="1" x14ac:dyDescent="0.25">
      <c r="A87" s="236"/>
      <c r="B87" s="169" t="s">
        <v>191</v>
      </c>
      <c r="C87" s="148"/>
      <c r="D87" s="148"/>
      <c r="E87" s="195" t="s">
        <v>164</v>
      </c>
      <c r="F87" s="192">
        <v>5171</v>
      </c>
      <c r="G87" s="195" t="s">
        <v>165</v>
      </c>
      <c r="H87" s="150">
        <v>1000</v>
      </c>
      <c r="I87" s="157">
        <v>-610</v>
      </c>
      <c r="J87" s="151">
        <f t="shared" si="12"/>
        <v>390</v>
      </c>
      <c r="K87" s="48"/>
    </row>
    <row r="88" spans="1:11" ht="12.95" customHeight="1" x14ac:dyDescent="0.25">
      <c r="A88" s="237"/>
      <c r="B88" s="170" t="s">
        <v>192</v>
      </c>
      <c r="C88" s="78"/>
      <c r="D88" s="78"/>
      <c r="E88" s="122" t="s">
        <v>157</v>
      </c>
      <c r="F88" s="193">
        <v>5171</v>
      </c>
      <c r="G88" s="122" t="s">
        <v>166</v>
      </c>
      <c r="H88" s="150">
        <v>1500</v>
      </c>
      <c r="I88" s="149">
        <v>610</v>
      </c>
      <c r="J88" s="151">
        <f t="shared" si="12"/>
        <v>2110</v>
      </c>
      <c r="K88" s="48"/>
    </row>
    <row r="89" spans="1:11" ht="12.95" customHeight="1" x14ac:dyDescent="0.25">
      <c r="A89" s="206" t="s">
        <v>206</v>
      </c>
      <c r="B89" s="160" t="s">
        <v>193</v>
      </c>
      <c r="C89" s="161"/>
      <c r="D89" s="161"/>
      <c r="E89" s="197">
        <v>3612</v>
      </c>
      <c r="F89" s="197">
        <v>5171</v>
      </c>
      <c r="G89" s="198" t="s">
        <v>183</v>
      </c>
      <c r="H89" s="199">
        <v>5455</v>
      </c>
      <c r="I89" s="162">
        <v>-20</v>
      </c>
      <c r="J89" s="164">
        <f t="shared" ref="J89:J113" si="13">H89+I89</f>
        <v>5435</v>
      </c>
      <c r="K89" s="48"/>
    </row>
    <row r="90" spans="1:11" ht="12.95" customHeight="1" x14ac:dyDescent="0.25">
      <c r="A90" s="220"/>
      <c r="B90" s="136" t="s">
        <v>195</v>
      </c>
      <c r="C90" s="163"/>
      <c r="D90" s="163"/>
      <c r="E90" s="193">
        <v>3612</v>
      </c>
      <c r="F90" s="193">
        <v>5139</v>
      </c>
      <c r="G90" s="122" t="s">
        <v>183</v>
      </c>
      <c r="H90" s="123">
        <v>10</v>
      </c>
      <c r="I90" s="165">
        <v>20</v>
      </c>
      <c r="J90" s="164">
        <f t="shared" si="13"/>
        <v>30</v>
      </c>
      <c r="K90" s="48"/>
    </row>
    <row r="91" spans="1:11" ht="12.95" customHeight="1" x14ac:dyDescent="0.25">
      <c r="A91" s="220"/>
      <c r="B91" s="166" t="s">
        <v>194</v>
      </c>
      <c r="C91" s="163"/>
      <c r="D91" s="163"/>
      <c r="E91" s="193">
        <v>3639</v>
      </c>
      <c r="F91" s="193">
        <v>5169</v>
      </c>
      <c r="G91" s="122" t="s">
        <v>184</v>
      </c>
      <c r="H91" s="123">
        <v>50</v>
      </c>
      <c r="I91" s="165">
        <v>160</v>
      </c>
      <c r="J91" s="164">
        <f t="shared" si="13"/>
        <v>210</v>
      </c>
      <c r="K91" s="48"/>
    </row>
    <row r="92" spans="1:11" ht="12.95" customHeight="1" x14ac:dyDescent="0.25">
      <c r="A92" s="220"/>
      <c r="B92" s="167" t="s">
        <v>196</v>
      </c>
      <c r="C92" s="163"/>
      <c r="D92" s="163"/>
      <c r="E92" s="147">
        <v>3639</v>
      </c>
      <c r="F92" s="147">
        <v>5166</v>
      </c>
      <c r="G92" s="122" t="s">
        <v>185</v>
      </c>
      <c r="H92" s="164">
        <v>240</v>
      </c>
      <c r="I92" s="165">
        <v>-160</v>
      </c>
      <c r="J92" s="164">
        <f t="shared" si="13"/>
        <v>80</v>
      </c>
      <c r="K92" s="48"/>
    </row>
    <row r="93" spans="1:11" ht="12.95" customHeight="1" x14ac:dyDescent="0.25">
      <c r="A93" s="220"/>
      <c r="B93" s="166" t="s">
        <v>197</v>
      </c>
      <c r="C93" s="163"/>
      <c r="D93" s="163"/>
      <c r="E93" s="147">
        <v>3612</v>
      </c>
      <c r="F93" s="147">
        <v>5171</v>
      </c>
      <c r="G93" s="122" t="s">
        <v>183</v>
      </c>
      <c r="H93" s="164">
        <v>5435</v>
      </c>
      <c r="I93" s="165">
        <v>-20</v>
      </c>
      <c r="J93" s="164">
        <v>5415</v>
      </c>
      <c r="K93" s="48"/>
    </row>
    <row r="94" spans="1:11" ht="12.95" customHeight="1" x14ac:dyDescent="0.25">
      <c r="A94" s="207"/>
      <c r="B94" s="167" t="s">
        <v>207</v>
      </c>
      <c r="C94" s="163"/>
      <c r="D94" s="163"/>
      <c r="E94" s="147">
        <v>3639</v>
      </c>
      <c r="F94" s="147">
        <v>5171</v>
      </c>
      <c r="G94" s="122" t="s">
        <v>186</v>
      </c>
      <c r="H94" s="164">
        <v>155</v>
      </c>
      <c r="I94" s="165">
        <v>20</v>
      </c>
      <c r="J94" s="164">
        <f t="shared" si="13"/>
        <v>175</v>
      </c>
      <c r="K94" s="48"/>
    </row>
    <row r="95" spans="1:11" ht="12.95" customHeight="1" x14ac:dyDescent="0.25">
      <c r="A95" s="206" t="s">
        <v>220</v>
      </c>
      <c r="B95" s="179" t="s">
        <v>223</v>
      </c>
      <c r="C95" s="163"/>
      <c r="D95" s="122" t="s">
        <v>221</v>
      </c>
      <c r="E95" s="176">
        <v>6171</v>
      </c>
      <c r="F95" s="176">
        <v>5011</v>
      </c>
      <c r="G95" s="176">
        <v>2094</v>
      </c>
      <c r="H95" s="123">
        <v>310</v>
      </c>
      <c r="I95" s="124">
        <v>-10.3</v>
      </c>
      <c r="J95" s="67">
        <f t="shared" si="13"/>
        <v>299.7</v>
      </c>
      <c r="K95" s="48"/>
    </row>
    <row r="96" spans="1:11" ht="12.95" customHeight="1" x14ac:dyDescent="0.25">
      <c r="A96" s="220"/>
      <c r="B96" s="179" t="s">
        <v>224</v>
      </c>
      <c r="C96" s="163"/>
      <c r="D96" s="122" t="s">
        <v>221</v>
      </c>
      <c r="E96" s="176">
        <v>6171</v>
      </c>
      <c r="F96" s="176" t="s">
        <v>216</v>
      </c>
      <c r="G96" s="176">
        <v>2094</v>
      </c>
      <c r="H96" s="123">
        <v>76</v>
      </c>
      <c r="I96" s="124">
        <v>-2.2999999999999998</v>
      </c>
      <c r="J96" s="67">
        <f t="shared" si="13"/>
        <v>73.7</v>
      </c>
      <c r="K96" s="48"/>
    </row>
    <row r="97" spans="1:11" ht="12.95" customHeight="1" x14ac:dyDescent="0.25">
      <c r="A97" s="220"/>
      <c r="B97" s="179" t="s">
        <v>225</v>
      </c>
      <c r="C97" s="163"/>
      <c r="D97" s="122" t="s">
        <v>221</v>
      </c>
      <c r="E97" s="176">
        <v>6171</v>
      </c>
      <c r="F97" s="176" t="s">
        <v>217</v>
      </c>
      <c r="G97" s="176">
        <v>2094</v>
      </c>
      <c r="H97" s="123">
        <v>28</v>
      </c>
      <c r="I97" s="124">
        <v>-1.3</v>
      </c>
      <c r="J97" s="67">
        <f t="shared" si="13"/>
        <v>26.7</v>
      </c>
      <c r="K97" s="48"/>
    </row>
    <row r="98" spans="1:11" ht="12.95" customHeight="1" x14ac:dyDescent="0.25">
      <c r="A98" s="220"/>
      <c r="B98" s="179" t="s">
        <v>226</v>
      </c>
      <c r="C98" s="163"/>
      <c r="D98" s="122" t="s">
        <v>222</v>
      </c>
      <c r="E98" s="176">
        <v>6171</v>
      </c>
      <c r="F98" s="176" t="s">
        <v>218</v>
      </c>
      <c r="G98" s="176">
        <v>2094</v>
      </c>
      <c r="H98" s="123">
        <v>5</v>
      </c>
      <c r="I98" s="124">
        <v>-0.3</v>
      </c>
      <c r="J98" s="67">
        <f t="shared" si="13"/>
        <v>4.7</v>
      </c>
      <c r="K98" s="48"/>
    </row>
    <row r="99" spans="1:11" ht="12.95" customHeight="1" x14ac:dyDescent="0.25">
      <c r="A99" s="220"/>
      <c r="B99" s="179" t="s">
        <v>227</v>
      </c>
      <c r="C99" s="163"/>
      <c r="D99" s="122" t="s">
        <v>222</v>
      </c>
      <c r="E99" s="176">
        <v>6171</v>
      </c>
      <c r="F99" s="176">
        <v>5164</v>
      </c>
      <c r="G99" s="176">
        <v>2094</v>
      </c>
      <c r="H99" s="123">
        <v>40</v>
      </c>
      <c r="I99" s="124">
        <v>-17.899999999999999</v>
      </c>
      <c r="J99" s="67">
        <f t="shared" si="13"/>
        <v>22.1</v>
      </c>
      <c r="K99" s="48"/>
    </row>
    <row r="100" spans="1:11" ht="12.95" customHeight="1" x14ac:dyDescent="0.25">
      <c r="A100" s="220"/>
      <c r="B100" s="179" t="s">
        <v>228</v>
      </c>
      <c r="C100" s="163"/>
      <c r="D100" s="122" t="s">
        <v>222</v>
      </c>
      <c r="E100" s="176">
        <v>6171</v>
      </c>
      <c r="F100" s="177">
        <v>5194</v>
      </c>
      <c r="G100" s="122" t="s">
        <v>219</v>
      </c>
      <c r="H100" s="123">
        <v>50</v>
      </c>
      <c r="I100" s="124">
        <v>-1.7</v>
      </c>
      <c r="J100" s="67">
        <f>H100+I100</f>
        <v>48.3</v>
      </c>
      <c r="K100" s="48"/>
    </row>
    <row r="101" spans="1:11" ht="12.95" customHeight="1" x14ac:dyDescent="0.25">
      <c r="A101" s="220"/>
      <c r="B101" s="179" t="s">
        <v>229</v>
      </c>
      <c r="C101" s="163"/>
      <c r="D101" s="122" t="s">
        <v>221</v>
      </c>
      <c r="E101" s="176">
        <v>6171</v>
      </c>
      <c r="F101" s="176">
        <v>5321</v>
      </c>
      <c r="G101" s="176">
        <v>2094</v>
      </c>
      <c r="H101" s="123">
        <v>21</v>
      </c>
      <c r="I101" s="124">
        <v>-12.2</v>
      </c>
      <c r="J101" s="67">
        <f t="shared" si="13"/>
        <v>8.8000000000000007</v>
      </c>
      <c r="K101" s="48"/>
    </row>
    <row r="102" spans="1:11" ht="12.95" customHeight="1" x14ac:dyDescent="0.25">
      <c r="A102" s="220"/>
      <c r="B102" s="179" t="s">
        <v>230</v>
      </c>
      <c r="C102" s="163"/>
      <c r="D102" s="122" t="s">
        <v>221</v>
      </c>
      <c r="E102" s="176">
        <v>6171</v>
      </c>
      <c r="F102" s="176">
        <v>5329</v>
      </c>
      <c r="G102" s="176">
        <v>2094</v>
      </c>
      <c r="H102" s="123">
        <v>24</v>
      </c>
      <c r="I102" s="124">
        <v>-18.100000000000001</v>
      </c>
      <c r="J102" s="67">
        <f t="shared" si="13"/>
        <v>5.8999999999999986</v>
      </c>
      <c r="K102" s="48"/>
    </row>
    <row r="103" spans="1:11" ht="12.95" customHeight="1" x14ac:dyDescent="0.25">
      <c r="A103" s="220"/>
      <c r="B103" s="179" t="s">
        <v>231</v>
      </c>
      <c r="C103" s="163"/>
      <c r="D103" s="122" t="s">
        <v>221</v>
      </c>
      <c r="E103" s="176">
        <v>6171</v>
      </c>
      <c r="F103" s="177">
        <v>5169</v>
      </c>
      <c r="G103" s="122" t="s">
        <v>219</v>
      </c>
      <c r="H103" s="123">
        <v>220</v>
      </c>
      <c r="I103" s="124">
        <v>-100.5</v>
      </c>
      <c r="J103" s="67">
        <f t="shared" si="13"/>
        <v>119.5</v>
      </c>
      <c r="K103" s="48"/>
    </row>
    <row r="104" spans="1:11" ht="12.95" customHeight="1" x14ac:dyDescent="0.25">
      <c r="A104" s="220"/>
      <c r="B104" s="179" t="s">
        <v>231</v>
      </c>
      <c r="C104" s="163"/>
      <c r="D104" s="122" t="s">
        <v>222</v>
      </c>
      <c r="E104" s="176">
        <v>6171</v>
      </c>
      <c r="F104" s="176">
        <v>5169</v>
      </c>
      <c r="G104" s="176">
        <v>2094</v>
      </c>
      <c r="H104" s="123">
        <v>0</v>
      </c>
      <c r="I104" s="124">
        <v>134.19999999999999</v>
      </c>
      <c r="J104" s="67">
        <f t="shared" si="13"/>
        <v>134.19999999999999</v>
      </c>
      <c r="K104" s="48"/>
    </row>
    <row r="105" spans="1:11" ht="12.95" customHeight="1" x14ac:dyDescent="0.25">
      <c r="A105" s="220"/>
      <c r="B105" s="179" t="s">
        <v>232</v>
      </c>
      <c r="C105" s="163"/>
      <c r="D105" s="122" t="s">
        <v>222</v>
      </c>
      <c r="E105" s="176">
        <v>6171</v>
      </c>
      <c r="F105" s="177">
        <v>5175</v>
      </c>
      <c r="G105" s="122" t="s">
        <v>219</v>
      </c>
      <c r="H105" s="123">
        <v>32</v>
      </c>
      <c r="I105" s="124">
        <v>15.6</v>
      </c>
      <c r="J105" s="67">
        <f t="shared" si="13"/>
        <v>47.6</v>
      </c>
      <c r="K105" s="48"/>
    </row>
    <row r="106" spans="1:11" ht="12.95" customHeight="1" x14ac:dyDescent="0.25">
      <c r="A106" s="220"/>
      <c r="B106" s="179" t="s">
        <v>233</v>
      </c>
      <c r="C106" s="163"/>
      <c r="D106" s="122" t="s">
        <v>221</v>
      </c>
      <c r="E106" s="176">
        <v>6171</v>
      </c>
      <c r="F106" s="176">
        <v>5532</v>
      </c>
      <c r="G106" s="176">
        <v>2094</v>
      </c>
      <c r="H106" s="123">
        <v>58</v>
      </c>
      <c r="I106" s="124">
        <v>-9</v>
      </c>
      <c r="J106" s="67">
        <f t="shared" si="13"/>
        <v>49</v>
      </c>
      <c r="K106" s="48"/>
    </row>
    <row r="107" spans="1:11" ht="12.95" customHeight="1" x14ac:dyDescent="0.25">
      <c r="A107" s="220"/>
      <c r="B107" s="143" t="s">
        <v>233</v>
      </c>
      <c r="C107" s="175" t="s">
        <v>54</v>
      </c>
      <c r="D107" s="117" t="s">
        <v>222</v>
      </c>
      <c r="E107" s="90">
        <v>6171</v>
      </c>
      <c r="F107" s="90">
        <v>5532</v>
      </c>
      <c r="G107" s="90">
        <v>2094</v>
      </c>
      <c r="H107" s="83">
        <v>0</v>
      </c>
      <c r="I107" s="84">
        <v>8.65</v>
      </c>
      <c r="J107" s="83">
        <f t="shared" si="13"/>
        <v>8.65</v>
      </c>
      <c r="K107" s="48"/>
    </row>
    <row r="108" spans="1:11" ht="12.95" customHeight="1" x14ac:dyDescent="0.25">
      <c r="A108" s="220"/>
      <c r="B108" s="143" t="s">
        <v>232</v>
      </c>
      <c r="C108" s="175" t="s">
        <v>54</v>
      </c>
      <c r="D108" s="76"/>
      <c r="E108" s="90">
        <v>6171</v>
      </c>
      <c r="F108" s="180">
        <v>5175</v>
      </c>
      <c r="G108" s="117" t="s">
        <v>219</v>
      </c>
      <c r="H108" s="83">
        <v>0</v>
      </c>
      <c r="I108" s="84">
        <v>40</v>
      </c>
      <c r="J108" s="95">
        <f t="shared" si="13"/>
        <v>40</v>
      </c>
      <c r="K108" s="48"/>
    </row>
    <row r="109" spans="1:11" ht="12.95" customHeight="1" x14ac:dyDescent="0.25">
      <c r="A109" s="220"/>
      <c r="B109" s="143" t="s">
        <v>234</v>
      </c>
      <c r="C109" s="175" t="s">
        <v>54</v>
      </c>
      <c r="D109" s="76"/>
      <c r="E109" s="90">
        <v>6171</v>
      </c>
      <c r="F109" s="180">
        <v>5137</v>
      </c>
      <c r="G109" s="117" t="s">
        <v>219</v>
      </c>
      <c r="H109" s="83">
        <v>0</v>
      </c>
      <c r="I109" s="84">
        <v>10</v>
      </c>
      <c r="J109" s="95">
        <f t="shared" si="13"/>
        <v>10</v>
      </c>
      <c r="K109" s="48"/>
    </row>
    <row r="110" spans="1:11" ht="12.95" customHeight="1" x14ac:dyDescent="0.25">
      <c r="A110" s="220"/>
      <c r="B110" s="143" t="s">
        <v>228</v>
      </c>
      <c r="C110" s="175" t="s">
        <v>54</v>
      </c>
      <c r="D110" s="76"/>
      <c r="E110" s="90">
        <v>6171</v>
      </c>
      <c r="F110" s="180">
        <v>5194</v>
      </c>
      <c r="G110" s="117" t="s">
        <v>219</v>
      </c>
      <c r="H110" s="83">
        <v>0</v>
      </c>
      <c r="I110" s="84">
        <v>40</v>
      </c>
      <c r="J110" s="95">
        <f t="shared" si="13"/>
        <v>40</v>
      </c>
      <c r="K110" s="48"/>
    </row>
    <row r="111" spans="1:11" ht="12.95" customHeight="1" x14ac:dyDescent="0.25">
      <c r="A111" s="220"/>
      <c r="B111" s="143" t="s">
        <v>235</v>
      </c>
      <c r="C111" s="175" t="s">
        <v>54</v>
      </c>
      <c r="D111" s="76"/>
      <c r="E111" s="90">
        <v>6171</v>
      </c>
      <c r="F111" s="180">
        <v>5168</v>
      </c>
      <c r="G111" s="117" t="s">
        <v>219</v>
      </c>
      <c r="H111" s="83">
        <v>0</v>
      </c>
      <c r="I111" s="84">
        <v>1.5</v>
      </c>
      <c r="J111" s="95">
        <f t="shared" si="13"/>
        <v>1.5</v>
      </c>
      <c r="K111" s="48"/>
    </row>
    <row r="112" spans="1:11" ht="12.95" customHeight="1" x14ac:dyDescent="0.25">
      <c r="A112" s="220"/>
      <c r="B112" s="109" t="s">
        <v>227</v>
      </c>
      <c r="C112" s="175" t="s">
        <v>54</v>
      </c>
      <c r="D112" s="76"/>
      <c r="E112" s="90">
        <v>6171</v>
      </c>
      <c r="F112" s="90">
        <v>5164</v>
      </c>
      <c r="G112" s="90">
        <v>2094</v>
      </c>
      <c r="H112" s="83">
        <v>0</v>
      </c>
      <c r="I112" s="84">
        <v>10</v>
      </c>
      <c r="J112" s="95">
        <f t="shared" si="13"/>
        <v>10</v>
      </c>
      <c r="K112" s="48"/>
    </row>
    <row r="113" spans="1:12" ht="12.95" customHeight="1" x14ac:dyDescent="0.25">
      <c r="A113" s="220"/>
      <c r="B113" s="181" t="s">
        <v>226</v>
      </c>
      <c r="C113" s="175" t="s">
        <v>54</v>
      </c>
      <c r="D113" s="175"/>
      <c r="E113" s="182">
        <v>6171</v>
      </c>
      <c r="F113" s="182">
        <v>5139</v>
      </c>
      <c r="G113" s="182">
        <v>2094</v>
      </c>
      <c r="H113" s="183">
        <v>0</v>
      </c>
      <c r="I113" s="184">
        <v>6.5</v>
      </c>
      <c r="J113" s="185">
        <f t="shared" si="13"/>
        <v>6.5</v>
      </c>
      <c r="K113" s="48"/>
    </row>
    <row r="114" spans="1:12" ht="12.95" customHeight="1" x14ac:dyDescent="0.25">
      <c r="A114" s="206" t="s">
        <v>242</v>
      </c>
      <c r="B114" s="186" t="s">
        <v>236</v>
      </c>
      <c r="C114" s="178"/>
      <c r="D114" s="178"/>
      <c r="E114" s="187" t="s">
        <v>164</v>
      </c>
      <c r="F114" s="187" t="s">
        <v>243</v>
      </c>
      <c r="G114" s="187" t="s">
        <v>244</v>
      </c>
      <c r="H114" s="188">
        <v>1074.5</v>
      </c>
      <c r="I114" s="124">
        <v>-400</v>
      </c>
      <c r="J114" s="189">
        <f t="shared" ref="J114:J120" si="14">SUM(H114:I114)</f>
        <v>674.5</v>
      </c>
      <c r="K114" s="48"/>
    </row>
    <row r="115" spans="1:12" ht="12.95" customHeight="1" x14ac:dyDescent="0.25">
      <c r="A115" s="220"/>
      <c r="B115" s="186" t="s">
        <v>237</v>
      </c>
      <c r="C115" s="178"/>
      <c r="D115" s="178"/>
      <c r="E115" s="187" t="s">
        <v>245</v>
      </c>
      <c r="F115" s="187" t="s">
        <v>246</v>
      </c>
      <c r="G115" s="187" t="s">
        <v>244</v>
      </c>
      <c r="H115" s="189">
        <v>444</v>
      </c>
      <c r="I115" s="124">
        <v>100</v>
      </c>
      <c r="J115" s="189">
        <f t="shared" si="14"/>
        <v>544</v>
      </c>
      <c r="K115" s="48"/>
    </row>
    <row r="116" spans="1:12" ht="12.95" customHeight="1" x14ac:dyDescent="0.25">
      <c r="A116" s="220"/>
      <c r="B116" s="186" t="s">
        <v>238</v>
      </c>
      <c r="C116" s="178"/>
      <c r="D116" s="178"/>
      <c r="E116" s="187" t="s">
        <v>175</v>
      </c>
      <c r="F116" s="187" t="s">
        <v>243</v>
      </c>
      <c r="G116" s="187" t="s">
        <v>244</v>
      </c>
      <c r="H116" s="189">
        <v>415.1</v>
      </c>
      <c r="I116" s="124">
        <v>100</v>
      </c>
      <c r="J116" s="189">
        <f t="shared" si="14"/>
        <v>515.1</v>
      </c>
      <c r="K116" s="48"/>
    </row>
    <row r="117" spans="1:12" ht="12.95" customHeight="1" x14ac:dyDescent="0.25">
      <c r="A117" s="220"/>
      <c r="B117" s="186" t="s">
        <v>239</v>
      </c>
      <c r="C117" s="178"/>
      <c r="D117" s="178"/>
      <c r="E117" s="187">
        <v>3639</v>
      </c>
      <c r="F117" s="187">
        <v>5169</v>
      </c>
      <c r="G117" s="187" t="s">
        <v>244</v>
      </c>
      <c r="H117" s="189">
        <v>156.81</v>
      </c>
      <c r="I117" s="124">
        <v>70</v>
      </c>
      <c r="J117" s="189">
        <f t="shared" si="14"/>
        <v>226.81</v>
      </c>
      <c r="K117" s="48"/>
    </row>
    <row r="118" spans="1:12" ht="12.95" customHeight="1" x14ac:dyDescent="0.25">
      <c r="A118" s="220"/>
      <c r="B118" s="186" t="s">
        <v>240</v>
      </c>
      <c r="C118" s="178"/>
      <c r="D118" s="178"/>
      <c r="E118" s="187" t="s">
        <v>247</v>
      </c>
      <c r="F118" s="187" t="s">
        <v>243</v>
      </c>
      <c r="G118" s="187" t="s">
        <v>244</v>
      </c>
      <c r="H118" s="189">
        <v>150</v>
      </c>
      <c r="I118" s="124">
        <v>100</v>
      </c>
      <c r="J118" s="189">
        <f t="shared" si="14"/>
        <v>250</v>
      </c>
      <c r="K118" s="48"/>
    </row>
    <row r="119" spans="1:12" ht="12.95" customHeight="1" x14ac:dyDescent="0.25">
      <c r="A119" s="220"/>
      <c r="B119" s="186" t="s">
        <v>249</v>
      </c>
      <c r="C119" s="178"/>
      <c r="D119" s="178"/>
      <c r="E119" s="187" t="s">
        <v>248</v>
      </c>
      <c r="F119" s="187">
        <v>5169</v>
      </c>
      <c r="G119" s="187" t="s">
        <v>244</v>
      </c>
      <c r="H119" s="189">
        <v>8093.9</v>
      </c>
      <c r="I119" s="124">
        <v>-120</v>
      </c>
      <c r="J119" s="189">
        <f t="shared" si="14"/>
        <v>7973.9</v>
      </c>
      <c r="K119" s="48"/>
    </row>
    <row r="120" spans="1:12" ht="12.95" customHeight="1" x14ac:dyDescent="0.25">
      <c r="A120" s="207"/>
      <c r="B120" s="186" t="s">
        <v>241</v>
      </c>
      <c r="C120" s="178"/>
      <c r="D120" s="178"/>
      <c r="E120" s="187" t="s">
        <v>248</v>
      </c>
      <c r="F120" s="187" t="s">
        <v>246</v>
      </c>
      <c r="G120" s="187" t="s">
        <v>244</v>
      </c>
      <c r="H120" s="189">
        <v>430</v>
      </c>
      <c r="I120" s="124">
        <v>150</v>
      </c>
      <c r="J120" s="189">
        <f t="shared" si="14"/>
        <v>580</v>
      </c>
      <c r="K120" s="48"/>
    </row>
    <row r="121" spans="1:12" ht="12.95" customHeight="1" x14ac:dyDescent="0.25">
      <c r="A121" s="14"/>
      <c r="B121" s="18"/>
      <c r="C121" s="19"/>
      <c r="D121" s="19"/>
      <c r="E121" s="231" t="s">
        <v>21</v>
      </c>
      <c r="F121" s="210"/>
      <c r="G121" s="232"/>
      <c r="H121" s="24">
        <f>SUM(H41:H120)</f>
        <v>47157.509999999995</v>
      </c>
      <c r="I121" s="24">
        <f t="shared" ref="I121:J121" si="15">SUM(I41:I120)</f>
        <v>-7195.9500000000007</v>
      </c>
      <c r="J121" s="24">
        <f t="shared" si="15"/>
        <v>39961.560000000005</v>
      </c>
    </row>
    <row r="122" spans="1:12" ht="15.75" customHeight="1" x14ac:dyDescent="0.25">
      <c r="A122" s="42" t="s">
        <v>22</v>
      </c>
      <c r="B122" s="18"/>
      <c r="C122" s="19"/>
      <c r="D122" s="19"/>
      <c r="E122" s="20"/>
      <c r="F122" s="18"/>
      <c r="G122" s="18"/>
      <c r="H122" s="21"/>
      <c r="I122" s="21"/>
      <c r="J122" s="25"/>
    </row>
    <row r="123" spans="1:12" ht="12.95" customHeight="1" x14ac:dyDescent="0.25">
      <c r="A123" s="213" t="s">
        <v>13</v>
      </c>
      <c r="B123" s="190" t="s">
        <v>134</v>
      </c>
      <c r="C123" s="76" t="s">
        <v>54</v>
      </c>
      <c r="D123" s="146">
        <v>149517519</v>
      </c>
      <c r="E123" s="90">
        <v>6171</v>
      </c>
      <c r="F123" s="90">
        <v>6111</v>
      </c>
      <c r="G123" s="117" t="s">
        <v>73</v>
      </c>
      <c r="H123" s="95">
        <v>0</v>
      </c>
      <c r="I123" s="84">
        <v>3548.4</v>
      </c>
      <c r="J123" s="95">
        <f t="shared" ref="J123:J127" si="16">H123+I123</f>
        <v>3548.4</v>
      </c>
    </row>
    <row r="124" spans="1:12" ht="12.95" customHeight="1" x14ac:dyDescent="0.25">
      <c r="A124" s="213"/>
      <c r="B124" s="190" t="s">
        <v>135</v>
      </c>
      <c r="C124" s="76" t="s">
        <v>54</v>
      </c>
      <c r="D124" s="146">
        <v>149517519</v>
      </c>
      <c r="E124" s="90">
        <v>6171</v>
      </c>
      <c r="F124" s="90">
        <v>6125</v>
      </c>
      <c r="G124" s="117" t="s">
        <v>73</v>
      </c>
      <c r="H124" s="95">
        <v>0</v>
      </c>
      <c r="I124" s="84">
        <v>1163.1400000000001</v>
      </c>
      <c r="J124" s="95">
        <f t="shared" si="16"/>
        <v>1163.1400000000001</v>
      </c>
    </row>
    <row r="125" spans="1:12" ht="12.95" customHeight="1" x14ac:dyDescent="0.25">
      <c r="A125" s="213"/>
      <c r="B125" s="190" t="s">
        <v>138</v>
      </c>
      <c r="C125" s="76" t="s">
        <v>54</v>
      </c>
      <c r="D125" s="76">
        <v>1491</v>
      </c>
      <c r="E125" s="90">
        <v>6171</v>
      </c>
      <c r="F125" s="90">
        <v>6111</v>
      </c>
      <c r="G125" s="117" t="s">
        <v>73</v>
      </c>
      <c r="H125" s="95">
        <v>0</v>
      </c>
      <c r="I125" s="84">
        <v>234</v>
      </c>
      <c r="J125" s="95">
        <f t="shared" ref="J125" si="17">H125+I125</f>
        <v>234</v>
      </c>
      <c r="K125" s="48"/>
    </row>
    <row r="126" spans="1:12" ht="12.95" customHeight="1" x14ac:dyDescent="0.25">
      <c r="A126" s="213"/>
      <c r="B126" s="190" t="s">
        <v>136</v>
      </c>
      <c r="C126" s="76" t="s">
        <v>54</v>
      </c>
      <c r="D126" s="76">
        <v>1491</v>
      </c>
      <c r="E126" s="90">
        <v>6171</v>
      </c>
      <c r="F126" s="90">
        <v>6125</v>
      </c>
      <c r="G126" s="117" t="s">
        <v>73</v>
      </c>
      <c r="H126" s="95">
        <v>0</v>
      </c>
      <c r="I126" s="84">
        <v>3510.36</v>
      </c>
      <c r="J126" s="95">
        <f t="shared" si="16"/>
        <v>3510.36</v>
      </c>
    </row>
    <row r="127" spans="1:12" ht="12.95" customHeight="1" x14ac:dyDescent="0.25">
      <c r="A127" s="213"/>
      <c r="B127" s="190" t="s">
        <v>137</v>
      </c>
      <c r="C127" s="76" t="s">
        <v>54</v>
      </c>
      <c r="D127" s="76">
        <v>1491</v>
      </c>
      <c r="E127" s="90">
        <v>6171</v>
      </c>
      <c r="F127" s="90">
        <v>6121</v>
      </c>
      <c r="G127" s="117" t="s">
        <v>73</v>
      </c>
      <c r="H127" s="95">
        <v>0</v>
      </c>
      <c r="I127" s="84">
        <v>791.8</v>
      </c>
      <c r="J127" s="95">
        <f t="shared" si="16"/>
        <v>791.8</v>
      </c>
    </row>
    <row r="128" spans="1:12" ht="12.95" customHeight="1" x14ac:dyDescent="0.25">
      <c r="A128" s="233" t="s">
        <v>14</v>
      </c>
      <c r="B128" s="170" t="s">
        <v>144</v>
      </c>
      <c r="C128" s="204"/>
      <c r="D128" s="204"/>
      <c r="E128" s="195" t="s">
        <v>145</v>
      </c>
      <c r="F128" s="200">
        <v>6121</v>
      </c>
      <c r="G128" s="195" t="s">
        <v>146</v>
      </c>
      <c r="H128" s="202">
        <v>7855</v>
      </c>
      <c r="I128" s="47">
        <v>-740</v>
      </c>
      <c r="J128" s="67">
        <f t="shared" ref="J128:J140" si="18">H128+I128</f>
        <v>7115</v>
      </c>
      <c r="K128" s="48"/>
      <c r="L128" s="86"/>
    </row>
    <row r="129" spans="1:11" ht="12.95" customHeight="1" x14ac:dyDescent="0.25">
      <c r="A129" s="234"/>
      <c r="B129" s="170" t="s">
        <v>147</v>
      </c>
      <c r="C129" s="204"/>
      <c r="D129" s="204"/>
      <c r="E129" s="195" t="s">
        <v>145</v>
      </c>
      <c r="F129" s="200">
        <v>6121</v>
      </c>
      <c r="G129" s="195" t="s">
        <v>148</v>
      </c>
      <c r="H129" s="202">
        <v>3920</v>
      </c>
      <c r="I129" s="47">
        <v>380</v>
      </c>
      <c r="J129" s="67">
        <f t="shared" si="18"/>
        <v>4300</v>
      </c>
      <c r="K129" s="48"/>
    </row>
    <row r="130" spans="1:11" ht="12.95" customHeight="1" x14ac:dyDescent="0.25">
      <c r="A130" s="234"/>
      <c r="B130" s="169" t="s">
        <v>150</v>
      </c>
      <c r="C130" s="200"/>
      <c r="D130" s="200"/>
      <c r="E130" s="195" t="s">
        <v>151</v>
      </c>
      <c r="F130" s="200">
        <v>6121</v>
      </c>
      <c r="G130" s="195" t="s">
        <v>152</v>
      </c>
      <c r="H130" s="202">
        <v>8359</v>
      </c>
      <c r="I130" s="47">
        <v>-1130</v>
      </c>
      <c r="J130" s="67">
        <f t="shared" si="18"/>
        <v>7229</v>
      </c>
      <c r="K130" s="48"/>
    </row>
    <row r="131" spans="1:11" ht="12.95" customHeight="1" x14ac:dyDescent="0.25">
      <c r="A131" s="234"/>
      <c r="B131" s="169" t="s">
        <v>153</v>
      </c>
      <c r="C131" s="200"/>
      <c r="D131" s="200"/>
      <c r="E131" s="195" t="s">
        <v>151</v>
      </c>
      <c r="F131" s="200">
        <v>6121</v>
      </c>
      <c r="G131" s="195" t="s">
        <v>154</v>
      </c>
      <c r="H131" s="202">
        <v>1400</v>
      </c>
      <c r="I131" s="47">
        <v>370</v>
      </c>
      <c r="J131" s="67">
        <f t="shared" si="18"/>
        <v>1770</v>
      </c>
      <c r="K131" s="48"/>
    </row>
    <row r="132" spans="1:11" ht="12.95" customHeight="1" x14ac:dyDescent="0.25">
      <c r="A132" s="234"/>
      <c r="B132" s="169" t="s">
        <v>156</v>
      </c>
      <c r="C132" s="200"/>
      <c r="D132" s="200"/>
      <c r="E132" s="195" t="s">
        <v>157</v>
      </c>
      <c r="F132" s="200">
        <v>6121</v>
      </c>
      <c r="G132" s="195" t="s">
        <v>158</v>
      </c>
      <c r="H132" s="202">
        <v>20</v>
      </c>
      <c r="I132" s="47">
        <v>132</v>
      </c>
      <c r="J132" s="67">
        <f t="shared" si="18"/>
        <v>152</v>
      </c>
      <c r="K132" s="48"/>
    </row>
    <row r="133" spans="1:11" ht="12.95" customHeight="1" x14ac:dyDescent="0.25">
      <c r="A133" s="234"/>
      <c r="B133" s="168" t="s">
        <v>159</v>
      </c>
      <c r="C133" s="175" t="s">
        <v>54</v>
      </c>
      <c r="D133" s="182"/>
      <c r="E133" s="196" t="s">
        <v>160</v>
      </c>
      <c r="F133" s="182">
        <v>6121</v>
      </c>
      <c r="G133" s="196" t="s">
        <v>161</v>
      </c>
      <c r="H133" s="201">
        <v>0</v>
      </c>
      <c r="I133" s="84">
        <v>100</v>
      </c>
      <c r="J133" s="95">
        <f t="shared" si="18"/>
        <v>100</v>
      </c>
      <c r="K133" s="48"/>
    </row>
    <row r="134" spans="1:11" ht="12.95" customHeight="1" x14ac:dyDescent="0.25">
      <c r="A134" s="234"/>
      <c r="B134" s="169" t="s">
        <v>162</v>
      </c>
      <c r="C134" s="200"/>
      <c r="D134" s="200"/>
      <c r="E134" s="195" t="s">
        <v>157</v>
      </c>
      <c r="F134" s="200">
        <v>6121</v>
      </c>
      <c r="G134" s="195" t="s">
        <v>163</v>
      </c>
      <c r="H134" s="202">
        <v>150</v>
      </c>
      <c r="I134" s="47">
        <v>430</v>
      </c>
      <c r="J134" s="67">
        <f t="shared" si="18"/>
        <v>580</v>
      </c>
      <c r="K134" s="48"/>
    </row>
    <row r="135" spans="1:11" ht="12.95" customHeight="1" x14ac:dyDescent="0.25">
      <c r="A135" s="234"/>
      <c r="B135" s="169" t="s">
        <v>167</v>
      </c>
      <c r="C135" s="200"/>
      <c r="D135" s="200"/>
      <c r="E135" s="195" t="s">
        <v>168</v>
      </c>
      <c r="F135" s="200">
        <v>6121</v>
      </c>
      <c r="G135" s="195" t="s">
        <v>169</v>
      </c>
      <c r="H135" s="202">
        <v>10563</v>
      </c>
      <c r="I135" s="47">
        <v>-24</v>
      </c>
      <c r="J135" s="67">
        <f t="shared" si="18"/>
        <v>10539</v>
      </c>
      <c r="K135" s="48"/>
    </row>
    <row r="136" spans="1:11" ht="12.95" customHeight="1" x14ac:dyDescent="0.25">
      <c r="A136" s="234"/>
      <c r="B136" s="168" t="s">
        <v>170</v>
      </c>
      <c r="C136" s="175" t="s">
        <v>54</v>
      </c>
      <c r="D136" s="182"/>
      <c r="E136" s="196" t="s">
        <v>168</v>
      </c>
      <c r="F136" s="182">
        <v>6122</v>
      </c>
      <c r="G136" s="196" t="s">
        <v>171</v>
      </c>
      <c r="H136" s="201">
        <v>0</v>
      </c>
      <c r="I136" s="84">
        <v>24</v>
      </c>
      <c r="J136" s="95">
        <f t="shared" si="18"/>
        <v>24</v>
      </c>
      <c r="K136" s="48"/>
    </row>
    <row r="137" spans="1:11" ht="12.95" customHeight="1" x14ac:dyDescent="0.25">
      <c r="A137" s="234"/>
      <c r="B137" s="169" t="s">
        <v>172</v>
      </c>
      <c r="C137" s="200"/>
      <c r="D137" s="200"/>
      <c r="E137" s="195" t="s">
        <v>157</v>
      </c>
      <c r="F137" s="200">
        <v>6121</v>
      </c>
      <c r="G137" s="195" t="s">
        <v>173</v>
      </c>
      <c r="H137" s="202">
        <v>250</v>
      </c>
      <c r="I137" s="47">
        <v>-40</v>
      </c>
      <c r="J137" s="67">
        <f t="shared" si="18"/>
        <v>210</v>
      </c>
      <c r="K137" s="48"/>
    </row>
    <row r="138" spans="1:11" ht="12.95" customHeight="1" x14ac:dyDescent="0.25">
      <c r="A138" s="234"/>
      <c r="B138" s="168" t="s">
        <v>174</v>
      </c>
      <c r="C138" s="175" t="s">
        <v>54</v>
      </c>
      <c r="D138" s="203"/>
      <c r="E138" s="196" t="s">
        <v>175</v>
      </c>
      <c r="F138" s="182">
        <v>6121</v>
      </c>
      <c r="G138" s="196" t="s">
        <v>176</v>
      </c>
      <c r="H138" s="201">
        <v>0</v>
      </c>
      <c r="I138" s="84">
        <v>40</v>
      </c>
      <c r="J138" s="95">
        <f t="shared" si="18"/>
        <v>40</v>
      </c>
      <c r="K138" s="48"/>
    </row>
    <row r="139" spans="1:11" ht="12.95" customHeight="1" x14ac:dyDescent="0.25">
      <c r="A139" s="234"/>
      <c r="B139" s="169" t="s">
        <v>177</v>
      </c>
      <c r="C139" s="204"/>
      <c r="D139" s="204"/>
      <c r="E139" s="195" t="s">
        <v>178</v>
      </c>
      <c r="F139" s="200">
        <v>6121</v>
      </c>
      <c r="G139" s="195" t="s">
        <v>179</v>
      </c>
      <c r="H139" s="202">
        <v>46000</v>
      </c>
      <c r="I139" s="47">
        <v>-340</v>
      </c>
      <c r="J139" s="67">
        <f t="shared" si="18"/>
        <v>45660</v>
      </c>
      <c r="K139" s="48"/>
    </row>
    <row r="140" spans="1:11" ht="12.95" customHeight="1" x14ac:dyDescent="0.25">
      <c r="A140" s="234"/>
      <c r="B140" s="143" t="s">
        <v>210</v>
      </c>
      <c r="C140" s="76" t="s">
        <v>54</v>
      </c>
      <c r="D140" s="205"/>
      <c r="E140" s="117" t="s">
        <v>180</v>
      </c>
      <c r="F140" s="90">
        <v>6121</v>
      </c>
      <c r="G140" s="117" t="s">
        <v>181</v>
      </c>
      <c r="H140" s="201">
        <v>0</v>
      </c>
      <c r="I140" s="84">
        <v>340</v>
      </c>
      <c r="J140" s="95">
        <f t="shared" si="18"/>
        <v>340</v>
      </c>
      <c r="K140" s="48"/>
    </row>
    <row r="141" spans="1:11" ht="12.95" customHeight="1" x14ac:dyDescent="0.25">
      <c r="A141" s="173" t="s">
        <v>15</v>
      </c>
      <c r="B141" s="109" t="s">
        <v>211</v>
      </c>
      <c r="C141" s="76" t="s">
        <v>54</v>
      </c>
      <c r="D141" s="76"/>
      <c r="E141" s="90">
        <v>3412</v>
      </c>
      <c r="F141" s="90">
        <v>6122</v>
      </c>
      <c r="G141" s="117" t="s">
        <v>209</v>
      </c>
      <c r="H141" s="83">
        <v>0</v>
      </c>
      <c r="I141" s="84">
        <v>44.3</v>
      </c>
      <c r="J141" s="95">
        <f t="shared" ref="J141" si="19">H141+I141</f>
        <v>44.3</v>
      </c>
      <c r="K141" s="48"/>
    </row>
    <row r="142" spans="1:11" ht="12.95" customHeight="1" x14ac:dyDescent="0.25">
      <c r="A142" s="50"/>
      <c r="B142" s="51"/>
      <c r="C142" s="52"/>
      <c r="D142" s="52"/>
      <c r="E142" s="230" t="s">
        <v>23</v>
      </c>
      <c r="F142" s="230"/>
      <c r="G142" s="230"/>
      <c r="H142" s="40">
        <f>SUM(H123:H141)</f>
        <v>78517</v>
      </c>
      <c r="I142" s="40">
        <f t="shared" ref="I142:J142" si="20">SUM(I123:I141)</f>
        <v>8833.9999999999982</v>
      </c>
      <c r="J142" s="40">
        <f t="shared" si="20"/>
        <v>87351</v>
      </c>
    </row>
    <row r="143" spans="1:11" ht="12.95" customHeight="1" x14ac:dyDescent="0.25">
      <c r="A143" s="53" t="s">
        <v>33</v>
      </c>
      <c r="B143" s="54"/>
      <c r="C143" s="55"/>
      <c r="D143" s="55"/>
      <c r="E143" s="56"/>
      <c r="F143" s="56"/>
      <c r="G143" s="56"/>
      <c r="H143" s="37"/>
      <c r="I143" s="38"/>
      <c r="J143" s="13"/>
    </row>
    <row r="144" spans="1:11" ht="12.95" customHeight="1" x14ac:dyDescent="0.25">
      <c r="A144" s="85"/>
      <c r="B144" s="81"/>
      <c r="C144" s="46"/>
      <c r="D144" s="49"/>
      <c r="E144" s="82"/>
      <c r="F144" s="72"/>
      <c r="G144" s="72"/>
      <c r="H144" s="45">
        <v>0</v>
      </c>
      <c r="I144" s="47">
        <v>0</v>
      </c>
      <c r="J144" s="45">
        <f>H144+I144</f>
        <v>0</v>
      </c>
    </row>
    <row r="145" spans="1:10" ht="12.95" customHeight="1" x14ac:dyDescent="0.25">
      <c r="A145" s="16"/>
      <c r="B145" s="15"/>
      <c r="C145" s="16"/>
      <c r="D145" s="16"/>
      <c r="E145" s="224" t="s">
        <v>34</v>
      </c>
      <c r="F145" s="225"/>
      <c r="G145" s="226"/>
      <c r="H145" s="57">
        <f>SUM(H144:H144)</f>
        <v>0</v>
      </c>
      <c r="I145" s="40">
        <f>SUM(I144:I144)</f>
        <v>0</v>
      </c>
      <c r="J145" s="57">
        <f>SUM(J144:J144)</f>
        <v>0</v>
      </c>
    </row>
    <row r="146" spans="1:10" ht="12.95" customHeight="1" x14ac:dyDescent="0.25">
      <c r="A146" s="16"/>
      <c r="B146" s="15"/>
      <c r="C146" s="16"/>
      <c r="D146" s="16"/>
      <c r="E146" s="26"/>
      <c r="F146" s="26"/>
      <c r="G146" s="27"/>
      <c r="H146" s="37"/>
      <c r="I146" s="38"/>
      <c r="J146" s="39"/>
    </row>
    <row r="147" spans="1:10" ht="12.95" customHeight="1" x14ac:dyDescent="0.25">
      <c r="A147" s="3"/>
      <c r="B147" s="92" t="s">
        <v>32</v>
      </c>
      <c r="C147" s="19"/>
      <c r="D147" s="19"/>
      <c r="E147" s="227" t="s">
        <v>16</v>
      </c>
      <c r="F147" s="228"/>
      <c r="G147" s="228"/>
      <c r="H147" s="229"/>
      <c r="I147" s="23">
        <f>I36</f>
        <v>7879.48</v>
      </c>
      <c r="J147" s="43"/>
    </row>
    <row r="148" spans="1:10" ht="12.95" customHeight="1" x14ac:dyDescent="0.25">
      <c r="A148" s="3"/>
      <c r="B148" s="93"/>
      <c r="C148" s="19"/>
      <c r="D148" s="19"/>
      <c r="E148" s="227" t="s">
        <v>24</v>
      </c>
      <c r="F148" s="228"/>
      <c r="G148" s="228"/>
      <c r="H148" s="229"/>
      <c r="I148" s="23">
        <f>I121+I37</f>
        <v>-1029.5200000000004</v>
      </c>
      <c r="J148" s="14"/>
    </row>
    <row r="149" spans="1:10" ht="12.95" customHeight="1" x14ac:dyDescent="0.25">
      <c r="A149" s="3"/>
      <c r="B149" s="93"/>
      <c r="C149" s="19"/>
      <c r="D149" s="19"/>
      <c r="E149" s="227" t="s">
        <v>25</v>
      </c>
      <c r="F149" s="228"/>
      <c r="G149" s="228"/>
      <c r="H149" s="229"/>
      <c r="I149" s="23">
        <f>I142+I38</f>
        <v>8908.9999999999982</v>
      </c>
      <c r="J149" s="44"/>
    </row>
    <row r="150" spans="1:10" ht="12.95" customHeight="1" x14ac:dyDescent="0.25">
      <c r="A150" s="3"/>
      <c r="B150" s="93"/>
      <c r="C150" s="19"/>
      <c r="D150" s="19"/>
      <c r="E150" s="227" t="s">
        <v>26</v>
      </c>
      <c r="F150" s="228"/>
      <c r="G150" s="228"/>
      <c r="H150" s="229"/>
      <c r="I150" s="23">
        <f>I148+I149</f>
        <v>7879.4799999999977</v>
      </c>
      <c r="J150" s="44"/>
    </row>
    <row r="151" spans="1:10" ht="12.95" customHeight="1" x14ac:dyDescent="0.25">
      <c r="A151" s="3"/>
      <c r="B151" s="93"/>
      <c r="C151" s="19"/>
      <c r="D151" s="19"/>
      <c r="E151" s="221" t="s">
        <v>27</v>
      </c>
      <c r="F151" s="222"/>
      <c r="G151" s="222"/>
      <c r="H151" s="223"/>
      <c r="I151" s="23">
        <f>I147-I150</f>
        <v>0</v>
      </c>
      <c r="J151" s="44"/>
    </row>
    <row r="152" spans="1:10" ht="12.95" customHeight="1" x14ac:dyDescent="0.25">
      <c r="A152" s="3"/>
      <c r="B152" s="93"/>
      <c r="C152" s="19"/>
      <c r="D152" s="19"/>
      <c r="E152" s="221" t="s">
        <v>28</v>
      </c>
      <c r="F152" s="222"/>
      <c r="G152" s="222"/>
      <c r="H152" s="223"/>
      <c r="I152" s="23">
        <f>I145</f>
        <v>0</v>
      </c>
      <c r="J152" s="44"/>
    </row>
    <row r="153" spans="1:10" ht="12.95" customHeight="1" x14ac:dyDescent="0.25">
      <c r="A153" s="3"/>
      <c r="B153" s="62"/>
      <c r="C153" s="34"/>
      <c r="D153" s="34"/>
      <c r="E153" s="35"/>
      <c r="F153" s="3"/>
      <c r="G153" s="18"/>
      <c r="H153" s="61">
        <v>45469</v>
      </c>
      <c r="I153" s="62"/>
      <c r="J153" s="63">
        <v>45525</v>
      </c>
    </row>
    <row r="154" spans="1:10" ht="12.95" customHeight="1" x14ac:dyDescent="0.25">
      <c r="A154" s="3"/>
      <c r="B154" s="92" t="s">
        <v>36</v>
      </c>
      <c r="C154" s="19"/>
      <c r="D154" s="19"/>
      <c r="E154" s="36" t="s">
        <v>29</v>
      </c>
      <c r="F154" s="28"/>
      <c r="G154" s="29"/>
      <c r="H154" s="64">
        <v>637436.75</v>
      </c>
      <c r="I154" s="65">
        <f>I147</f>
        <v>7879.48</v>
      </c>
      <c r="J154" s="65">
        <f>H154+I154</f>
        <v>645316.23</v>
      </c>
    </row>
    <row r="155" spans="1:10" ht="12.95" customHeight="1" x14ac:dyDescent="0.25">
      <c r="A155" s="3"/>
      <c r="B155" s="93"/>
      <c r="C155" s="19"/>
      <c r="D155" s="19"/>
      <c r="E155" s="30" t="s">
        <v>24</v>
      </c>
      <c r="F155" s="31"/>
      <c r="G155" s="22"/>
      <c r="H155" s="66">
        <v>527107.68999999994</v>
      </c>
      <c r="I155" s="65">
        <f>I121+I37</f>
        <v>-1029.5200000000004</v>
      </c>
      <c r="J155" s="67">
        <f>H155+I155</f>
        <v>526078.16999999993</v>
      </c>
    </row>
    <row r="156" spans="1:10" ht="12.95" customHeight="1" x14ac:dyDescent="0.25">
      <c r="A156" s="3"/>
      <c r="B156" s="93"/>
      <c r="C156" s="19"/>
      <c r="D156" s="19"/>
      <c r="E156" s="14" t="s">
        <v>25</v>
      </c>
      <c r="F156" s="18"/>
      <c r="G156" s="32"/>
      <c r="H156" s="66">
        <v>266313.27</v>
      </c>
      <c r="I156" s="65">
        <f>I142+I38</f>
        <v>8908.9999999999982</v>
      </c>
      <c r="J156" s="67">
        <f>H156+I156</f>
        <v>275222.27</v>
      </c>
    </row>
    <row r="157" spans="1:10" ht="12.95" customHeight="1" x14ac:dyDescent="0.25">
      <c r="A157" s="3"/>
      <c r="B157" s="94"/>
      <c r="C157" s="34"/>
      <c r="D157" s="34"/>
      <c r="E157" s="33" t="s">
        <v>30</v>
      </c>
      <c r="F157" s="31"/>
      <c r="G157" s="22"/>
      <c r="H157" s="65">
        <f>H155+H156</f>
        <v>793420.96</v>
      </c>
      <c r="I157" s="65">
        <f>SUM(I155:I156)</f>
        <v>7879.4799999999977</v>
      </c>
      <c r="J157" s="65">
        <f>SUM(J155:J156)</f>
        <v>801300.44</v>
      </c>
    </row>
    <row r="158" spans="1:10" ht="12.95" customHeight="1" x14ac:dyDescent="0.25">
      <c r="A158" s="3"/>
      <c r="B158" s="62"/>
      <c r="C158" s="34"/>
      <c r="D158" s="34"/>
      <c r="E158" s="14" t="s">
        <v>19</v>
      </c>
      <c r="F158" s="18"/>
      <c r="G158" s="32"/>
      <c r="H158" s="67">
        <f>H154-H157</f>
        <v>-155984.20999999996</v>
      </c>
      <c r="I158" s="65">
        <f>I154-I157</f>
        <v>0</v>
      </c>
      <c r="J158" s="67">
        <f>J154-J157</f>
        <v>-155984.20999999996</v>
      </c>
    </row>
    <row r="159" spans="1:10" ht="12.95" customHeight="1" x14ac:dyDescent="0.25">
      <c r="A159" s="3"/>
      <c r="B159" s="91" t="s">
        <v>46</v>
      </c>
      <c r="C159" s="34"/>
      <c r="D159" s="34"/>
      <c r="E159" s="30" t="s">
        <v>31</v>
      </c>
      <c r="F159" s="31"/>
      <c r="G159" s="22"/>
      <c r="H159" s="68">
        <v>155984.21</v>
      </c>
      <c r="I159" s="65">
        <f>I152</f>
        <v>0</v>
      </c>
      <c r="J159" s="67">
        <f>H159+I159</f>
        <v>155984.21</v>
      </c>
    </row>
    <row r="160" spans="1:1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</sheetData>
  <mergeCells count="44">
    <mergeCell ref="A28:A31"/>
    <mergeCell ref="A32:A34"/>
    <mergeCell ref="A58:A63"/>
    <mergeCell ref="A45:A47"/>
    <mergeCell ref="A48:A51"/>
    <mergeCell ref="A52:A53"/>
    <mergeCell ref="A43:A44"/>
    <mergeCell ref="A54:A55"/>
    <mergeCell ref="A56:A57"/>
    <mergeCell ref="E142:G142"/>
    <mergeCell ref="E121:G121"/>
    <mergeCell ref="A123:A127"/>
    <mergeCell ref="A70:A73"/>
    <mergeCell ref="A74:A78"/>
    <mergeCell ref="A79:A80"/>
    <mergeCell ref="A128:A140"/>
    <mergeCell ref="A84:A88"/>
    <mergeCell ref="A89:A94"/>
    <mergeCell ref="A81:A83"/>
    <mergeCell ref="A95:A113"/>
    <mergeCell ref="A114:A120"/>
    <mergeCell ref="E152:H152"/>
    <mergeCell ref="E145:G145"/>
    <mergeCell ref="E147:H147"/>
    <mergeCell ref="E148:H148"/>
    <mergeCell ref="E149:H149"/>
    <mergeCell ref="E150:H150"/>
    <mergeCell ref="E151:H151"/>
    <mergeCell ref="A68:A69"/>
    <mergeCell ref="A7:A18"/>
    <mergeCell ref="H1:J1"/>
    <mergeCell ref="B2:B3"/>
    <mergeCell ref="E2:E3"/>
    <mergeCell ref="F2:F3"/>
    <mergeCell ref="G2:G3"/>
    <mergeCell ref="A5:A6"/>
    <mergeCell ref="E36:G36"/>
    <mergeCell ref="E37:G37"/>
    <mergeCell ref="E38:G38"/>
    <mergeCell ref="E39:G39"/>
    <mergeCell ref="A41:A42"/>
    <mergeCell ref="A19:A22"/>
    <mergeCell ref="A26:A27"/>
    <mergeCell ref="A64:A67"/>
  </mergeCells>
  <conditionalFormatting sqref="C36:D38 B1:B2">
    <cfRule type="expression" dxfId="149" priority="856" stopIfTrue="1">
      <formula>#REF!="Z"</formula>
    </cfRule>
    <cfRule type="expression" dxfId="148" priority="857" stopIfTrue="1">
      <formula>#REF!="T"</formula>
    </cfRule>
    <cfRule type="expression" dxfId="147" priority="858" stopIfTrue="1">
      <formula>#REF!="Y"</formula>
    </cfRule>
  </conditionalFormatting>
  <conditionalFormatting sqref="H155">
    <cfRule type="expression" dxfId="146" priority="853" stopIfTrue="1">
      <formula>$J155="Z"</formula>
    </cfRule>
    <cfRule type="expression" dxfId="145" priority="854" stopIfTrue="1">
      <formula>$J155="T"</formula>
    </cfRule>
    <cfRule type="expression" dxfId="144" priority="855" stopIfTrue="1">
      <formula>$J155="Y"</formula>
    </cfRule>
  </conditionalFormatting>
  <conditionalFormatting sqref="H156">
    <cfRule type="expression" dxfId="143" priority="850" stopIfTrue="1">
      <formula>$J156="Z"</formula>
    </cfRule>
    <cfRule type="expression" dxfId="142" priority="851" stopIfTrue="1">
      <formula>$J156="T"</formula>
    </cfRule>
    <cfRule type="expression" dxfId="141" priority="852" stopIfTrue="1">
      <formula>$J156="Y"</formula>
    </cfRule>
  </conditionalFormatting>
  <conditionalFormatting sqref="H154">
    <cfRule type="expression" dxfId="140" priority="847" stopIfTrue="1">
      <formula>$J154="Z"</formula>
    </cfRule>
    <cfRule type="expression" dxfId="139" priority="848" stopIfTrue="1">
      <formula>$J154="T"</formula>
    </cfRule>
    <cfRule type="expression" dxfId="138" priority="849" stopIfTrue="1">
      <formula>$J154="Y"</formula>
    </cfRule>
  </conditionalFormatting>
  <conditionalFormatting sqref="H155">
    <cfRule type="expression" dxfId="137" priority="844" stopIfTrue="1">
      <formula>$J155="Z"</formula>
    </cfRule>
    <cfRule type="expression" dxfId="136" priority="845" stopIfTrue="1">
      <formula>$J155="T"</formula>
    </cfRule>
    <cfRule type="expression" dxfId="135" priority="846" stopIfTrue="1">
      <formula>$J155="Y"</formula>
    </cfRule>
  </conditionalFormatting>
  <conditionalFormatting sqref="H156">
    <cfRule type="expression" dxfId="134" priority="841" stopIfTrue="1">
      <formula>$J156="Z"</formula>
    </cfRule>
    <cfRule type="expression" dxfId="133" priority="842" stopIfTrue="1">
      <formula>$J156="T"</formula>
    </cfRule>
    <cfRule type="expression" dxfId="132" priority="843" stopIfTrue="1">
      <formula>$J156="Y"</formula>
    </cfRule>
  </conditionalFormatting>
  <conditionalFormatting sqref="B1:B2">
    <cfRule type="expression" dxfId="131" priority="859" stopIfTrue="1">
      <formula>#REF!="Z"</formula>
    </cfRule>
    <cfRule type="expression" dxfId="130" priority="860" stopIfTrue="1">
      <formula>#REF!="T"</formula>
    </cfRule>
    <cfRule type="expression" dxfId="129" priority="861" stopIfTrue="1">
      <formula>#REF!="Y"</formula>
    </cfRule>
  </conditionalFormatting>
  <conditionalFormatting sqref="B52:B53 B41:B49">
    <cfRule type="expression" dxfId="128" priority="131" stopIfTrue="1">
      <formula>#REF!="T"</formula>
    </cfRule>
    <cfRule type="expression" dxfId="127" priority="132" stopIfTrue="1">
      <formula>#REF!="Y"</formula>
    </cfRule>
  </conditionalFormatting>
  <conditionalFormatting sqref="B52:B53 B41:B49">
    <cfRule type="expression" dxfId="126" priority="130" stopIfTrue="1">
      <formula>#REF!="Z"</formula>
    </cfRule>
  </conditionalFormatting>
  <conditionalFormatting sqref="B41:B48 B52:B53">
    <cfRule type="expression" dxfId="125" priority="118" stopIfTrue="1">
      <formula>$N41="Z"</formula>
    </cfRule>
    <cfRule type="expression" dxfId="124" priority="119" stopIfTrue="1">
      <formula>$N41="T"</formula>
    </cfRule>
    <cfRule type="expression" dxfId="123" priority="120" stopIfTrue="1">
      <formula>$N41="Y"</formula>
    </cfRule>
    <cfRule type="expression" dxfId="122" priority="121" stopIfTrue="1">
      <formula>$L41="Z"</formula>
    </cfRule>
    <cfRule type="expression" dxfId="121" priority="122" stopIfTrue="1">
      <formula>$L41="T"</formula>
    </cfRule>
    <cfRule type="expression" dxfId="120" priority="123" stopIfTrue="1">
      <formula>$L41="Y"</formula>
    </cfRule>
    <cfRule type="expression" dxfId="119" priority="124" stopIfTrue="1">
      <formula>$P41="Z"</formula>
    </cfRule>
    <cfRule type="expression" dxfId="118" priority="125" stopIfTrue="1">
      <formula>$P41="T"</formula>
    </cfRule>
    <cfRule type="expression" dxfId="117" priority="126" stopIfTrue="1">
      <formula>$P41="Y"</formula>
    </cfRule>
    <cfRule type="expression" dxfId="116" priority="127" stopIfTrue="1">
      <formula>$K41="Z"</formula>
    </cfRule>
    <cfRule type="expression" dxfId="115" priority="128" stopIfTrue="1">
      <formula>$K41="T"</formula>
    </cfRule>
    <cfRule type="expression" dxfId="114" priority="129" stopIfTrue="1">
      <formula>$K41="Y"</formula>
    </cfRule>
  </conditionalFormatting>
  <conditionalFormatting sqref="B35">
    <cfRule type="expression" dxfId="113" priority="112" stopIfTrue="1">
      <formula>$L35="Z"</formula>
    </cfRule>
    <cfRule type="expression" dxfId="112" priority="113" stopIfTrue="1">
      <formula>$L35="T"</formula>
    </cfRule>
    <cfRule type="expression" dxfId="111" priority="114" stopIfTrue="1">
      <formula>$L35="Y"</formula>
    </cfRule>
  </conditionalFormatting>
  <conditionalFormatting sqref="B128:B129">
    <cfRule type="expression" dxfId="110" priority="109" stopIfTrue="1">
      <formula>#REF!="Z"</formula>
    </cfRule>
    <cfRule type="expression" dxfId="109" priority="110" stopIfTrue="1">
      <formula>#REF!="T"</formula>
    </cfRule>
    <cfRule type="expression" dxfId="108" priority="111" stopIfTrue="1">
      <formula>#REF!="Y"</formula>
    </cfRule>
  </conditionalFormatting>
  <conditionalFormatting sqref="B130">
    <cfRule type="expression" dxfId="107" priority="106" stopIfTrue="1">
      <formula>#REF!="Z"</formula>
    </cfRule>
    <cfRule type="expression" dxfId="106" priority="107" stopIfTrue="1">
      <formula>#REF!="T"</formula>
    </cfRule>
    <cfRule type="expression" dxfId="105" priority="108" stopIfTrue="1">
      <formula>#REF!="Y"</formula>
    </cfRule>
  </conditionalFormatting>
  <conditionalFormatting sqref="B85">
    <cfRule type="expression" dxfId="104" priority="103" stopIfTrue="1">
      <formula>#REF!="Z"</formula>
    </cfRule>
    <cfRule type="expression" dxfId="103" priority="104" stopIfTrue="1">
      <formula>#REF!="T"</formula>
    </cfRule>
    <cfRule type="expression" dxfId="102" priority="105" stopIfTrue="1">
      <formula>#REF!="Y"</formula>
    </cfRule>
  </conditionalFormatting>
  <conditionalFormatting sqref="B132:B134">
    <cfRule type="expression" dxfId="101" priority="94" stopIfTrue="1">
      <formula>#REF!="Z"</formula>
    </cfRule>
    <cfRule type="expression" dxfId="100" priority="95" stopIfTrue="1">
      <formula>#REF!="T"</formula>
    </cfRule>
    <cfRule type="expression" dxfId="99" priority="96" stopIfTrue="1">
      <formula>#REF!="Y"</formula>
    </cfRule>
  </conditionalFormatting>
  <conditionalFormatting sqref="B131">
    <cfRule type="expression" dxfId="98" priority="100" stopIfTrue="1">
      <formula>#REF!="Z"</formula>
    </cfRule>
    <cfRule type="expression" dxfId="97" priority="101" stopIfTrue="1">
      <formula>#REF!="T"</formula>
    </cfRule>
    <cfRule type="expression" dxfId="96" priority="102" stopIfTrue="1">
      <formula>#REF!="Y"</formula>
    </cfRule>
  </conditionalFormatting>
  <conditionalFormatting sqref="B86">
    <cfRule type="expression" dxfId="95" priority="97" stopIfTrue="1">
      <formula>#REF!="Z"</formula>
    </cfRule>
    <cfRule type="expression" dxfId="94" priority="98" stopIfTrue="1">
      <formula>#REF!="T"</formula>
    </cfRule>
    <cfRule type="expression" dxfId="93" priority="99" stopIfTrue="1">
      <formula>#REF!="Y"</formula>
    </cfRule>
  </conditionalFormatting>
  <conditionalFormatting sqref="B87:B88">
    <cfRule type="expression" dxfId="92" priority="91" stopIfTrue="1">
      <formula>#REF!="Z"</formula>
    </cfRule>
    <cfRule type="expression" dxfId="91" priority="92" stopIfTrue="1">
      <formula>#REF!="T"</formula>
    </cfRule>
    <cfRule type="expression" dxfId="90" priority="93" stopIfTrue="1">
      <formula>#REF!="Y"</formula>
    </cfRule>
  </conditionalFormatting>
  <conditionalFormatting sqref="B135:B140">
    <cfRule type="expression" dxfId="89" priority="88" stopIfTrue="1">
      <formula>#REF!="Z"</formula>
    </cfRule>
    <cfRule type="expression" dxfId="88" priority="89" stopIfTrue="1">
      <formula>#REF!="T"</formula>
    </cfRule>
    <cfRule type="expression" dxfId="87" priority="90" stopIfTrue="1">
      <formula>#REF!="Y"</formula>
    </cfRule>
  </conditionalFormatting>
  <conditionalFormatting sqref="B50:B51">
    <cfRule type="expression" dxfId="86" priority="86" stopIfTrue="1">
      <formula>#REF!="T"</formula>
    </cfRule>
    <cfRule type="expression" dxfId="85" priority="87" stopIfTrue="1">
      <formula>#REF!="Y"</formula>
    </cfRule>
  </conditionalFormatting>
  <conditionalFormatting sqref="B50:B51">
    <cfRule type="expression" dxfId="84" priority="85" stopIfTrue="1">
      <formula>#REF!="Z"</formula>
    </cfRule>
  </conditionalFormatting>
  <conditionalFormatting sqref="B49">
    <cfRule type="expression" dxfId="83" priority="892" stopIfTrue="1">
      <formula>$N51="Z"</formula>
    </cfRule>
    <cfRule type="expression" dxfId="82" priority="893" stopIfTrue="1">
      <formula>$N51="T"</formula>
    </cfRule>
    <cfRule type="expression" dxfId="81" priority="894" stopIfTrue="1">
      <formula>$N51="Y"</formula>
    </cfRule>
    <cfRule type="expression" dxfId="80" priority="895" stopIfTrue="1">
      <formula>$L51="Z"</formula>
    </cfRule>
    <cfRule type="expression" dxfId="79" priority="896" stopIfTrue="1">
      <formula>$L51="T"</formula>
    </cfRule>
    <cfRule type="expression" dxfId="78" priority="897" stopIfTrue="1">
      <formula>$L51="Y"</formula>
    </cfRule>
    <cfRule type="expression" dxfId="77" priority="898" stopIfTrue="1">
      <formula>$P51="Z"</formula>
    </cfRule>
    <cfRule type="expression" dxfId="76" priority="899" stopIfTrue="1">
      <formula>$P51="T"</formula>
    </cfRule>
    <cfRule type="expression" dxfId="75" priority="900" stopIfTrue="1">
      <formula>$P51="Y"</formula>
    </cfRule>
    <cfRule type="expression" dxfId="74" priority="901" stopIfTrue="1">
      <formula>$J51="Z"</formula>
    </cfRule>
    <cfRule type="expression" dxfId="73" priority="902" stopIfTrue="1">
      <formula>$J51="T"</formula>
    </cfRule>
    <cfRule type="expression" dxfId="72" priority="903" stopIfTrue="1">
      <formula>$J51="Y"</formula>
    </cfRule>
  </conditionalFormatting>
  <conditionalFormatting sqref="B50:B51 B56">
    <cfRule type="expression" dxfId="71" priority="904" stopIfTrue="1">
      <formula>$N50="Z"</formula>
    </cfRule>
    <cfRule type="expression" dxfId="70" priority="905" stopIfTrue="1">
      <formula>$N50="T"</formula>
    </cfRule>
    <cfRule type="expression" dxfId="69" priority="906" stopIfTrue="1">
      <formula>$N50="Y"</formula>
    </cfRule>
    <cfRule type="expression" dxfId="68" priority="907" stopIfTrue="1">
      <formula>$L50="Z"</formula>
    </cfRule>
    <cfRule type="expression" dxfId="67" priority="908" stopIfTrue="1">
      <formula>$L50="T"</formula>
    </cfRule>
    <cfRule type="expression" dxfId="66" priority="909" stopIfTrue="1">
      <formula>$L50="Y"</formula>
    </cfRule>
    <cfRule type="expression" dxfId="65" priority="910" stopIfTrue="1">
      <formula>$P50="Z"</formula>
    </cfRule>
    <cfRule type="expression" dxfId="64" priority="911" stopIfTrue="1">
      <formula>$P50="T"</formula>
    </cfRule>
    <cfRule type="expression" dxfId="63" priority="912" stopIfTrue="1">
      <formula>$P50="Y"</formula>
    </cfRule>
    <cfRule type="expression" dxfId="62" priority="913" stopIfTrue="1">
      <formula>$J50="Z"</formula>
    </cfRule>
    <cfRule type="expression" dxfId="61" priority="914" stopIfTrue="1">
      <formula>$J50="T"</formula>
    </cfRule>
    <cfRule type="expression" dxfId="60" priority="915" stopIfTrue="1">
      <formula>$J50="Y"</formula>
    </cfRule>
  </conditionalFormatting>
  <conditionalFormatting sqref="B56">
    <cfRule type="expression" dxfId="59" priority="71" stopIfTrue="1">
      <formula>#REF!="T"</formula>
    </cfRule>
    <cfRule type="expression" dxfId="58" priority="72" stopIfTrue="1">
      <formula>#REF!="Y"</formula>
    </cfRule>
  </conditionalFormatting>
  <conditionalFormatting sqref="B56">
    <cfRule type="expression" dxfId="57" priority="70" stopIfTrue="1">
      <formula>#REF!="Z"</formula>
    </cfRule>
  </conditionalFormatting>
  <conditionalFormatting sqref="B95:B99">
    <cfRule type="expression" dxfId="56" priority="31" stopIfTrue="1">
      <formula>$L95="Z"</formula>
    </cfRule>
    <cfRule type="expression" dxfId="55" priority="32" stopIfTrue="1">
      <formula>$L95="T"</formula>
    </cfRule>
    <cfRule type="expression" dxfId="54" priority="33" stopIfTrue="1">
      <formula>$L95="Y"</formula>
    </cfRule>
  </conditionalFormatting>
  <conditionalFormatting sqref="B100:B102">
    <cfRule type="expression" dxfId="53" priority="46" stopIfTrue="1">
      <formula>#REF!="Z"</formula>
    </cfRule>
    <cfRule type="expression" dxfId="52" priority="47" stopIfTrue="1">
      <formula>#REF!="T"</formula>
    </cfRule>
    <cfRule type="expression" dxfId="51" priority="48" stopIfTrue="1">
      <formula>#REF!="Y"</formula>
    </cfRule>
  </conditionalFormatting>
  <conditionalFormatting sqref="B103:B104">
    <cfRule type="expression" dxfId="50" priority="28" stopIfTrue="1">
      <formula>$L104="Z"</formula>
    </cfRule>
    <cfRule type="expression" dxfId="49" priority="29" stopIfTrue="1">
      <formula>$L104="T"</formula>
    </cfRule>
    <cfRule type="expression" dxfId="48" priority="30" stopIfTrue="1">
      <formula>$L104="Y"</formula>
    </cfRule>
  </conditionalFormatting>
  <conditionalFormatting sqref="B105">
    <cfRule type="expression" dxfId="47" priority="37" stopIfTrue="1">
      <formula>$L112="Z"</formula>
    </cfRule>
    <cfRule type="expression" dxfId="46" priority="38" stopIfTrue="1">
      <formula>$L112="T"</formula>
    </cfRule>
    <cfRule type="expression" dxfId="45" priority="39" stopIfTrue="1">
      <formula>$L112="Y"</formula>
    </cfRule>
  </conditionalFormatting>
  <conditionalFormatting sqref="B106:B109">
    <cfRule type="expression" dxfId="44" priority="49" stopIfTrue="1">
      <formula>#REF!="Z"</formula>
    </cfRule>
    <cfRule type="expression" dxfId="43" priority="50" stopIfTrue="1">
      <formula>#REF!="T"</formula>
    </cfRule>
    <cfRule type="expression" dxfId="42" priority="51" stopIfTrue="1">
      <formula>#REF!="Y"</formula>
    </cfRule>
  </conditionalFormatting>
  <conditionalFormatting sqref="B108">
    <cfRule type="expression" dxfId="41" priority="40" stopIfTrue="1">
      <formula>$L113="Z"</formula>
    </cfRule>
    <cfRule type="expression" dxfId="40" priority="41" stopIfTrue="1">
      <formula>$L113="T"</formula>
    </cfRule>
    <cfRule type="expression" dxfId="39" priority="42" stopIfTrue="1">
      <formula>$L113="Y"</formula>
    </cfRule>
  </conditionalFormatting>
  <conditionalFormatting sqref="B110">
    <cfRule type="expression" dxfId="38" priority="43" stopIfTrue="1">
      <formula>#REF!="Z"</formula>
    </cfRule>
    <cfRule type="expression" dxfId="37" priority="44" stopIfTrue="1">
      <formula>#REF!="T"</formula>
    </cfRule>
    <cfRule type="expression" dxfId="36" priority="45" stopIfTrue="1">
      <formula>#REF!="Y"</formula>
    </cfRule>
  </conditionalFormatting>
  <conditionalFormatting sqref="B110:B111">
    <cfRule type="expression" dxfId="35" priority="52" stopIfTrue="1">
      <formula>$L114="Z"</formula>
    </cfRule>
    <cfRule type="expression" dxfId="34" priority="53" stopIfTrue="1">
      <formula>$L114="T"</formula>
    </cfRule>
    <cfRule type="expression" dxfId="33" priority="54" stopIfTrue="1">
      <formula>$L114="Y"</formula>
    </cfRule>
  </conditionalFormatting>
  <conditionalFormatting sqref="B111">
    <cfRule type="expression" dxfId="32" priority="34" stopIfTrue="1">
      <formula>$L106="Z"</formula>
    </cfRule>
    <cfRule type="expression" dxfId="31" priority="35" stopIfTrue="1">
      <formula>$L106="T"</formula>
    </cfRule>
    <cfRule type="expression" dxfId="30" priority="36" stopIfTrue="1">
      <formula>$L106="Y"</formula>
    </cfRule>
  </conditionalFormatting>
  <conditionalFormatting sqref="B109">
    <cfRule type="expression" dxfId="29" priority="55" stopIfTrue="1">
      <formula>#REF!="Z"</formula>
    </cfRule>
    <cfRule type="expression" dxfId="28" priority="56" stopIfTrue="1">
      <formula>#REF!="T"</formula>
    </cfRule>
    <cfRule type="expression" dxfId="27" priority="57" stopIfTrue="1">
      <formula>#REF!="Y"</formula>
    </cfRule>
  </conditionalFormatting>
  <conditionalFormatting sqref="B117:B120">
    <cfRule type="expression" dxfId="26" priority="25" stopIfTrue="1">
      <formula>$E117="Z"</formula>
    </cfRule>
    <cfRule type="expression" dxfId="25" priority="26" stopIfTrue="1">
      <formula>$E117="T"</formula>
    </cfRule>
    <cfRule type="expression" dxfId="24" priority="27" stopIfTrue="1">
      <formula>$E117="Y"</formula>
    </cfRule>
  </conditionalFormatting>
  <conditionalFormatting sqref="B115">
    <cfRule type="expression" dxfId="23" priority="22" stopIfTrue="1">
      <formula>$E115="Z"</formula>
    </cfRule>
    <cfRule type="expression" dxfId="22" priority="23" stopIfTrue="1">
      <formula>$E115="T"</formula>
    </cfRule>
    <cfRule type="expression" dxfId="21" priority="24" stopIfTrue="1">
      <formula>$E115="Y"</formula>
    </cfRule>
  </conditionalFormatting>
  <conditionalFormatting sqref="B114">
    <cfRule type="expression" dxfId="20" priority="19" stopIfTrue="1">
      <formula>$E114="Z"</formula>
    </cfRule>
    <cfRule type="expression" dxfId="19" priority="20" stopIfTrue="1">
      <formula>$E114="T"</formula>
    </cfRule>
    <cfRule type="expression" dxfId="18" priority="21" stopIfTrue="1">
      <formula>$E114="Y"</formula>
    </cfRule>
  </conditionalFormatting>
  <conditionalFormatting sqref="B116">
    <cfRule type="expression" dxfId="17" priority="16" stopIfTrue="1">
      <formula>$E116="Z"</formula>
    </cfRule>
    <cfRule type="expression" dxfId="16" priority="17" stopIfTrue="1">
      <formula>$E116="T"</formula>
    </cfRule>
    <cfRule type="expression" dxfId="15" priority="18" stopIfTrue="1">
      <formula>$E116="Y"</formula>
    </cfRule>
  </conditionalFormatting>
  <conditionalFormatting sqref="E117:F120">
    <cfRule type="expression" dxfId="14" priority="13" stopIfTrue="1">
      <formula>$E117="Z"</formula>
    </cfRule>
    <cfRule type="expression" dxfId="13" priority="14" stopIfTrue="1">
      <formula>$E117="T"</formula>
    </cfRule>
    <cfRule type="expression" dxfId="12" priority="15" stopIfTrue="1">
      <formula>$E117="Y"</formula>
    </cfRule>
  </conditionalFormatting>
  <conditionalFormatting sqref="F114">
    <cfRule type="expression" dxfId="11" priority="10" stopIfTrue="1">
      <formula>$E114="Z"</formula>
    </cfRule>
    <cfRule type="expression" dxfId="10" priority="11" stopIfTrue="1">
      <formula>$E114="T"</formula>
    </cfRule>
    <cfRule type="expression" dxfId="9" priority="12" stopIfTrue="1">
      <formula>$E114="Y"</formula>
    </cfRule>
  </conditionalFormatting>
  <conditionalFormatting sqref="E115:F115">
    <cfRule type="expression" dxfId="8" priority="7" stopIfTrue="1">
      <formula>$E115="Z"</formula>
    </cfRule>
    <cfRule type="expression" dxfId="7" priority="8" stopIfTrue="1">
      <formula>$E115="T"</formula>
    </cfRule>
    <cfRule type="expression" dxfId="6" priority="9" stopIfTrue="1">
      <formula>$E115="Y"</formula>
    </cfRule>
  </conditionalFormatting>
  <conditionalFormatting sqref="E114">
    <cfRule type="expression" dxfId="5" priority="4" stopIfTrue="1">
      <formula>$E114="Z"</formula>
    </cfRule>
    <cfRule type="expression" dxfId="4" priority="5" stopIfTrue="1">
      <formula>$E114="T"</formula>
    </cfRule>
    <cfRule type="expression" dxfId="3" priority="6" stopIfTrue="1">
      <formula>$E114="Y"</formula>
    </cfRule>
  </conditionalFormatting>
  <conditionalFormatting sqref="E116:F116">
    <cfRule type="expression" dxfId="2" priority="1" stopIfTrue="1">
      <formula>$E116="Z"</formula>
    </cfRule>
    <cfRule type="expression" dxfId="1" priority="2" stopIfTrue="1">
      <formula>$E116="T"</formula>
    </cfRule>
    <cfRule type="expression" dxfId="0" priority="3" stopIfTrue="1">
      <formula>$E116="Y"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2024-08-09T10:09:49Z</cp:lastPrinted>
  <dcterms:created xsi:type="dcterms:W3CDTF">2019-02-01T08:27:03Z</dcterms:created>
  <dcterms:modified xsi:type="dcterms:W3CDTF">2024-08-22T05:21:10Z</dcterms:modified>
</cp:coreProperties>
</file>