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4\15\"/>
    </mc:Choice>
  </mc:AlternateContent>
  <bookViews>
    <workbookView xWindow="0" yWindow="0" windowWidth="23040" windowHeight="8490"/>
  </bookViews>
  <sheets>
    <sheet name="RO č. 15" sheetId="5" r:id="rId1"/>
  </sheets>
  <calcPr calcId="162913"/>
</workbook>
</file>

<file path=xl/calcChain.xml><?xml version="1.0" encoding="utf-8"?>
<calcChain xmlns="http://schemas.openxmlformats.org/spreadsheetml/2006/main">
  <c r="J46" i="5" l="1"/>
  <c r="J47" i="5"/>
  <c r="J48" i="5"/>
  <c r="J49" i="5"/>
  <c r="J50" i="5"/>
  <c r="J51" i="5"/>
  <c r="J52" i="5"/>
  <c r="J53" i="5"/>
  <c r="J54" i="5"/>
  <c r="J55" i="5"/>
  <c r="I56" i="5"/>
  <c r="H56" i="5"/>
  <c r="J56" i="5" l="1"/>
  <c r="I70" i="5"/>
  <c r="J70" i="5"/>
  <c r="J45" i="5" l="1"/>
  <c r="J44" i="5"/>
  <c r="J43" i="5"/>
  <c r="J42" i="5"/>
  <c r="J41" i="5"/>
  <c r="K7" i="5" l="1"/>
  <c r="I10" i="5" l="1"/>
  <c r="H10" i="5"/>
  <c r="J9" i="5"/>
  <c r="J8" i="5"/>
  <c r="J7" i="5" l="1"/>
  <c r="J68" i="5" l="1"/>
  <c r="J67" i="5"/>
  <c r="J66" i="5"/>
  <c r="J65" i="5"/>
  <c r="J64" i="5"/>
  <c r="J63" i="5"/>
  <c r="J62" i="5"/>
  <c r="J61" i="5"/>
  <c r="J60" i="5"/>
  <c r="J59" i="5"/>
  <c r="J58" i="5"/>
  <c r="J36" i="5" l="1"/>
  <c r="J35" i="5"/>
  <c r="J34" i="5"/>
  <c r="J33" i="5"/>
  <c r="J32" i="5" l="1"/>
  <c r="J31" i="5"/>
  <c r="J30" i="5"/>
  <c r="J29" i="5" l="1"/>
  <c r="J28" i="5"/>
  <c r="J27" i="5"/>
  <c r="J26" i="5"/>
  <c r="J25" i="5"/>
  <c r="J24" i="5"/>
  <c r="J23" i="5"/>
  <c r="J22" i="5"/>
  <c r="J21" i="5"/>
  <c r="J20" i="5"/>
  <c r="J19" i="5"/>
  <c r="J6" i="5"/>
  <c r="J5" i="5"/>
  <c r="J10" i="5" l="1"/>
  <c r="J18" i="5"/>
  <c r="J17" i="5"/>
  <c r="J16" i="5"/>
  <c r="J15" i="5"/>
  <c r="P20" i="5" l="1"/>
  <c r="H70" i="5" l="1"/>
  <c r="H13" i="5" l="1"/>
  <c r="I13" i="5" l="1"/>
  <c r="J13" i="5" l="1"/>
  <c r="N12" i="5" l="1"/>
  <c r="I73" i="5" l="1"/>
  <c r="I80" i="5" s="1"/>
  <c r="I87" i="5" s="1"/>
  <c r="J87" i="5" s="1"/>
  <c r="H73" i="5"/>
  <c r="J72" i="5"/>
  <c r="I75" i="5"/>
  <c r="H85" i="5"/>
  <c r="H86" i="5" s="1"/>
  <c r="I84" i="5" l="1"/>
  <c r="J84" i="5" s="1"/>
  <c r="J73" i="5"/>
  <c r="I76" i="5"/>
  <c r="I82" i="5"/>
  <c r="I77" i="5"/>
  <c r="I83" i="5"/>
  <c r="I78" i="5" l="1"/>
  <c r="I79" i="5" s="1"/>
  <c r="I85" i="5"/>
  <c r="I86" i="5" s="1"/>
  <c r="J83" i="5"/>
  <c r="J85" i="5" s="1"/>
  <c r="J82" i="5"/>
  <c r="J86" i="5" l="1"/>
</calcChain>
</file>

<file path=xl/sharedStrings.xml><?xml version="1.0" encoding="utf-8"?>
<sst xmlns="http://schemas.openxmlformats.org/spreadsheetml/2006/main" count="174" uniqueCount="113">
  <si>
    <t>Poř.</t>
  </si>
  <si>
    <t xml:space="preserve"> </t>
  </si>
  <si>
    <t>Účel.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</si>
  <si>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</si>
  <si>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</si>
  <si>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</si>
  <si>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</si>
  <si>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</si>
  <si>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</si>
  <si>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</si>
  <si>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</si>
  <si>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</si>
  <si>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</si>
  <si>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2.</t>
  </si>
  <si>
    <t>3.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</si>
  <si>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</si>
  <si>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</si>
  <si>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</si>
  <si>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</si>
  <si>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</si>
  <si>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</si>
  <si>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</si>
  <si>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</si>
  <si>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</si>
  <si>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</si>
  <si>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</si>
  <si>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</si>
  <si>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</si>
  <si>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</si>
  <si>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</si>
  <si>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</si>
  <si>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</si>
  <si>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</si>
  <si>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</si>
  <si>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Rekapitulace celkového rozpočtu města na rok 2024 včetně RO</t>
  </si>
  <si>
    <t>P= příjmy   V= výdaje   NZ= nově zařazeno do R2024</t>
  </si>
  <si>
    <t>Re-use</t>
  </si>
  <si>
    <t>snižuji příjem dotace: 2 400 (plán) - 2 174,5 (skut.) =</t>
  </si>
  <si>
    <t>snižuji příjem z popl. za ukládání odpadů</t>
  </si>
  <si>
    <t>ODPA</t>
  </si>
  <si>
    <t>4.</t>
  </si>
  <si>
    <t xml:space="preserve">Rozpočtové opatření č. 15/2024 - změna schváleného rozpočtu roku 2024 - listopad (údaje v tis. Kč) </t>
  </si>
  <si>
    <t>č. 15</t>
  </si>
  <si>
    <t>0518</t>
  </si>
  <si>
    <t>0742</t>
  </si>
  <si>
    <t xml:space="preserve">OŠK Nákup ostatních služeb    </t>
  </si>
  <si>
    <t xml:space="preserve">OŠK Kult.komise- dotace OS kultura  </t>
  </si>
  <si>
    <t>OŠK Nein. dotace pro Asociace TOM 1419 na akci Živý Betlém</t>
  </si>
  <si>
    <t>ROŠ - příjmy ze vstupného - zvýšení</t>
  </si>
  <si>
    <t>0325</t>
  </si>
  <si>
    <t>MK - příjmy ze vstupného - zvýšení</t>
  </si>
  <si>
    <t>0608</t>
  </si>
  <si>
    <t>0604</t>
  </si>
  <si>
    <t>0720</t>
  </si>
  <si>
    <t>0624</t>
  </si>
  <si>
    <t>0521</t>
  </si>
  <si>
    <t>0298</t>
  </si>
  <si>
    <t>NZ</t>
  </si>
  <si>
    <t>TEHOS SH  - teplo - snížení</t>
  </si>
  <si>
    <t>TEHOS  SH - opravy a udržování - zvýšení</t>
  </si>
  <si>
    <t>TEHOS SH - DDHM - zvýšení</t>
  </si>
  <si>
    <t>TEHOS SA Trávníky - studená voda - zvýšení</t>
  </si>
  <si>
    <t>TEHOS SA Trávníky - elektrika - zvýšení</t>
  </si>
  <si>
    <t>TEHOS SA Trávníky - nákup materiálu - snížení</t>
  </si>
  <si>
    <t>TEHOS SA Trávníky - DDHM - zvýšení</t>
  </si>
  <si>
    <t>TEHOS ROŠ - opravy a udržování - zvýšení</t>
  </si>
  <si>
    <t>TEHOS MK - opravy a udržování - zvýšení</t>
  </si>
  <si>
    <t>TEHOS SAB - opravy a udržování - zvýšení</t>
  </si>
  <si>
    <t>SOC Poskytnutí fin. darů z prostředků určených na humanitu</t>
  </si>
  <si>
    <t>0445</t>
  </si>
  <si>
    <t>0331</t>
  </si>
  <si>
    <t xml:space="preserve">SOC + KTAJ - platy zaměstnanců               </t>
  </si>
  <si>
    <t>SOC SPOD, DPP psycholožka</t>
  </si>
  <si>
    <t>SOC KD Kvítkovice - výdaje na věcné dary</t>
  </si>
  <si>
    <t>SOC KD Kvítkovice - nákup ostatních služeb</t>
  </si>
  <si>
    <t>5.</t>
  </si>
  <si>
    <t>0299</t>
  </si>
  <si>
    <t>6.</t>
  </si>
  <si>
    <t>144513021</t>
  </si>
  <si>
    <t>144113021</t>
  </si>
  <si>
    <t>2093</t>
  </si>
  <si>
    <t>2187</t>
  </si>
  <si>
    <t>7.</t>
  </si>
  <si>
    <t>EKO Housing led - úprava příjmu nein. dotace dle skutečnosti</t>
  </si>
  <si>
    <t>EKO daň z hazardu - zvýšení</t>
  </si>
  <si>
    <t>0830</t>
  </si>
  <si>
    <t>0700</t>
  </si>
  <si>
    <t>8.</t>
  </si>
  <si>
    <t>9.</t>
  </si>
  <si>
    <t>EKO Finanční dary obcím postiženým povodní (ZJ 200)</t>
  </si>
  <si>
    <t>OŠK The WELL Ostatní osobní výdaje</t>
  </si>
  <si>
    <t xml:space="preserve">OŠK The WELL Sociální zabezpečení                              </t>
  </si>
  <si>
    <t xml:space="preserve">OŠK The WELL Povinné pojistné na veřejné zdravotní pojištění   </t>
  </si>
  <si>
    <t>OŠK The WELL Ostatní služby</t>
  </si>
  <si>
    <t>OŠK The WELL Pohoštění</t>
  </si>
  <si>
    <t xml:space="preserve">OŠK The WELL Nákup materiálu                       </t>
  </si>
  <si>
    <t>OŠK The WELL Nájemné</t>
  </si>
  <si>
    <t>OŠK The WELL Cestovné</t>
  </si>
  <si>
    <t>OŠK Služby peněžních ústavů - pojištění žáků</t>
  </si>
  <si>
    <t>EKO Fin. dar pro obce (ZJ 200), sbírkový účet</t>
  </si>
  <si>
    <t>DOP Evropský týden mobility - potraviny</t>
  </si>
  <si>
    <t xml:space="preserve">DOP Evropský týden mobility - nájem </t>
  </si>
  <si>
    <t>DOP Strategie BESIP 2018-2025 - dary</t>
  </si>
  <si>
    <t>DOP Strategie BESIP 2018-2026 - služby</t>
  </si>
  <si>
    <t>OM NB - rekosntrukce v DPS ul. Hlavní a č.p. 1342</t>
  </si>
  <si>
    <t>OM Veř. WC + sprcha ul. Havlíčkova - studená voda - přesun na pol. 5154</t>
  </si>
  <si>
    <t>OM Veř. WC + sprcha ul. Havlíčkova - elektrická energie</t>
  </si>
  <si>
    <t xml:space="preserve">OM NB - přesun z pol. opravy na pol. 6121 (investice) </t>
  </si>
  <si>
    <t xml:space="preserve">PRŘ Kyberbezpečnost úprava rozpočtu ukončeného projektu </t>
  </si>
  <si>
    <t>Příloha k us. č. RMO/28/19/24</t>
  </si>
  <si>
    <t>Otrokovice, 27. 11. 2024</t>
  </si>
  <si>
    <t>SOC Fin. dar pro Clementas Vizovice s.r.o., IČO 19948280, dle us. č. RMO/13/19/24</t>
  </si>
  <si>
    <t>SOC Fin. dar pro Útulek Zlín z.s., IČO 08633045, dle us. č. RMO/12/19/24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</si>
</sst>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8" xfId="0" applyFont="1" applyBorder="1"/>
    <xf numFmtId="4" fontId="2" fillId="0" borderId="5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0" fillId="0" borderId="0" xfId="0"/>
    <xf numFmtId="0" fontId="3" fillId="0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4" xfId="0" applyNumberFormat="1" applyFont="1" applyBorder="1"/>
    <xf numFmtId="4" fontId="3" fillId="4" borderId="8" xfId="0" applyNumberFormat="1" applyFont="1" applyFill="1" applyBorder="1" applyAlignment="1">
      <alignment horizontal="right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13" xfId="0" applyNumberFormat="1" applyFont="1" applyBorder="1" applyAlignment="1">
      <alignment vertical="center"/>
    </xf>
    <xf numFmtId="4" fontId="2" fillId="3" borderId="8" xfId="1" applyNumberFormat="1" applyFont="1" applyFill="1" applyBorder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0" fontId="0" fillId="0" borderId="5" xfId="0" applyBorder="1"/>
    <xf numFmtId="49" fontId="3" fillId="0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/>
    </xf>
    <xf numFmtId="0" fontId="8" fillId="0" borderId="0" xfId="0" applyFont="1" applyFill="1"/>
    <xf numFmtId="4" fontId="3" fillId="0" borderId="5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" fontId="3" fillId="5" borderId="5" xfId="0" applyNumberFormat="1" applyFont="1" applyFill="1" applyBorder="1" applyAlignment="1">
      <alignment vertical="center"/>
    </xf>
    <xf numFmtId="3" fontId="8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Border="1"/>
    <xf numFmtId="0" fontId="8" fillId="0" borderId="0" xfId="0" applyFont="1" applyAlignment="1">
      <alignment vertical="center"/>
    </xf>
    <xf numFmtId="49" fontId="3" fillId="5" borderId="5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 applyAlignment="1">
      <alignment vertical="center"/>
    </xf>
    <xf numFmtId="4" fontId="2" fillId="5" borderId="5" xfId="0" applyNumberFormat="1" applyFont="1" applyFill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4" borderId="14" xfId="0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4" fontId="3" fillId="5" borderId="5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vertical="center"/>
    </xf>
    <xf numFmtId="4" fontId="3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3" fillId="0" borderId="5" xfId="0" applyFont="1" applyBorder="1"/>
    <xf numFmtId="4" fontId="3" fillId="0" borderId="5" xfId="0" applyNumberFormat="1" applyFont="1" applyBorder="1"/>
    <xf numFmtId="4" fontId="8" fillId="0" borderId="0" xfId="0" applyNumberFormat="1" applyFont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49" fontId="3" fillId="3" borderId="5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2" xfId="3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4" fontId="2" fillId="0" borderId="0" xfId="0" applyNumberFormat="1" applyFont="1" applyBorder="1"/>
    <xf numFmtId="4" fontId="2" fillId="0" borderId="9" xfId="0" applyNumberFormat="1" applyFont="1" applyBorder="1"/>
    <xf numFmtId="0" fontId="3" fillId="4" borderId="5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4" fontId="3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4" borderId="2" xfId="0" applyNumberFormat="1" applyFont="1" applyFill="1" applyBorder="1" applyAlignment="1">
      <alignment horizontal="right" vertical="center"/>
    </xf>
    <xf numFmtId="49" fontId="3" fillId="5" borderId="2" xfId="0" applyNumberFormat="1" applyFont="1" applyFill="1" applyBorder="1" applyAlignment="1">
      <alignment horizontal="left" vertical="center"/>
    </xf>
    <xf numFmtId="0" fontId="0" fillId="5" borderId="2" xfId="0" applyFill="1" applyBorder="1" applyAlignment="1">
      <alignment vertical="center"/>
    </xf>
    <xf numFmtId="0" fontId="9" fillId="5" borderId="5" xfId="0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left" vertical="center"/>
    </xf>
    <xf numFmtId="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</cellXfs>
  <cellStyles count="4">
    <cellStyle name="Hypertextový odkaz" xfId="1" builtinId="8"/>
    <cellStyle name="Normální" xfId="0" builtinId="0"/>
    <cellStyle name="Normální 10" xfId="2"/>
    <cellStyle name="normální 2" xfId="3"/>
  </cellStyles>
  <dxfs count="66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abSelected="1" zoomScale="110" zoomScaleNormal="110" workbookViewId="0">
      <selection activeCell="B34" sqref="B34"/>
    </sheetView>
  </sheetViews>
  <sheetFormatPr defaultColWidth="9.140625" defaultRowHeight="15" x14ac:dyDescent="0.25"/>
  <cols>
    <col min="1" max="1" width="4" style="45" customWidth="1"/>
    <col min="2" max="2" width="72.5703125" style="45" customWidth="1"/>
    <col min="3" max="3" width="4.140625" style="45" customWidth="1"/>
    <col min="4" max="4" width="10.42578125" style="45" customWidth="1"/>
    <col min="5" max="5" width="6" style="45" customWidth="1"/>
    <col min="6" max="7" width="7.28515625" style="45" customWidth="1"/>
    <col min="8" max="8" width="10.7109375" style="45" customWidth="1"/>
    <col min="9" max="9" width="9.7109375" style="45" customWidth="1"/>
    <col min="10" max="10" width="10.85546875" style="45" customWidth="1"/>
    <col min="11" max="11" width="10.140625" style="66" customWidth="1"/>
    <col min="12" max="12" width="9.140625" style="66"/>
    <col min="13" max="13" width="7.7109375" style="66" customWidth="1"/>
    <col min="14" max="14" width="9.7109375" style="66" bestFit="1" customWidth="1"/>
    <col min="15" max="15" width="10.85546875" style="66" customWidth="1"/>
    <col min="16" max="17" width="9.140625" style="66"/>
    <col min="18" max="16384" width="9.140625" style="45"/>
  </cols>
  <sheetData>
    <row r="1" spans="1:15" ht="12.95" customHeight="1" x14ac:dyDescent="0.25">
      <c r="A1" s="1" t="s">
        <v>41</v>
      </c>
      <c r="B1" s="38"/>
      <c r="C1" s="2"/>
      <c r="D1" s="2"/>
      <c r="E1" s="3"/>
      <c r="F1" s="3"/>
      <c r="G1" s="3"/>
      <c r="H1" s="160" t="s">
        <v>109</v>
      </c>
      <c r="I1" s="160"/>
      <c r="J1" s="160"/>
    </row>
    <row r="2" spans="1:15" ht="12.95" customHeight="1" x14ac:dyDescent="0.25">
      <c r="A2" s="4" t="s">
        <v>0</v>
      </c>
      <c r="B2" s="161" t="s">
        <v>1</v>
      </c>
      <c r="C2" s="4"/>
      <c r="D2" s="4" t="s">
        <v>2</v>
      </c>
      <c r="E2" s="161" t="s">
        <v>39</v>
      </c>
      <c r="F2" s="161" t="s">
        <v>3</v>
      </c>
      <c r="G2" s="161" t="s">
        <v>4</v>
      </c>
      <c r="H2" s="4" t="s">
        <v>5</v>
      </c>
      <c r="I2" s="4" t="s">
        <v>6</v>
      </c>
      <c r="J2" s="4" t="s">
        <v>7</v>
      </c>
    </row>
    <row r="3" spans="1:15" ht="12.95" customHeight="1" x14ac:dyDescent="0.25">
      <c r="A3" s="5" t="s">
        <v>8</v>
      </c>
      <c r="B3" s="162"/>
      <c r="C3" s="5"/>
      <c r="D3" s="5" t="s">
        <v>9</v>
      </c>
      <c r="E3" s="162"/>
      <c r="F3" s="162"/>
      <c r="G3" s="162"/>
      <c r="H3" s="5" t="s">
        <v>10</v>
      </c>
      <c r="I3" s="5" t="s">
        <v>42</v>
      </c>
      <c r="J3" s="5" t="s">
        <v>10</v>
      </c>
    </row>
    <row r="4" spans="1:15" ht="12.95" customHeight="1" x14ac:dyDescent="0.25">
      <c r="A4" s="6" t="s">
        <v>11</v>
      </c>
      <c r="B4" s="7"/>
      <c r="C4" s="46"/>
      <c r="D4" s="46"/>
      <c r="E4" s="68"/>
      <c r="F4" s="68"/>
      <c r="H4" s="68"/>
      <c r="I4" s="68"/>
      <c r="J4" s="68"/>
    </row>
    <row r="5" spans="1:15" ht="12.95" customHeight="1" x14ac:dyDescent="0.25">
      <c r="A5" s="152" t="s">
        <v>12</v>
      </c>
      <c r="B5" s="101" t="s">
        <v>48</v>
      </c>
      <c r="C5" s="107"/>
      <c r="D5" s="107"/>
      <c r="E5" s="108">
        <v>3429</v>
      </c>
      <c r="F5" s="108">
        <v>2111</v>
      </c>
      <c r="G5" s="109" t="s">
        <v>49</v>
      </c>
      <c r="H5" s="110">
        <v>1500</v>
      </c>
      <c r="I5" s="111">
        <v>900</v>
      </c>
      <c r="J5" s="102">
        <f t="shared" ref="J5:J9" si="0">H5+I5</f>
        <v>2400</v>
      </c>
    </row>
    <row r="6" spans="1:15" ht="12.95" customHeight="1" x14ac:dyDescent="0.25">
      <c r="A6" s="153"/>
      <c r="B6" s="101" t="s">
        <v>50</v>
      </c>
      <c r="C6" s="107"/>
      <c r="D6" s="107"/>
      <c r="E6" s="108">
        <v>3412</v>
      </c>
      <c r="F6" s="108">
        <v>2111</v>
      </c>
      <c r="G6" s="109" t="s">
        <v>51</v>
      </c>
      <c r="H6" s="110">
        <v>1000</v>
      </c>
      <c r="I6" s="111">
        <v>1100</v>
      </c>
      <c r="J6" s="102">
        <f t="shared" si="0"/>
        <v>2100</v>
      </c>
    </row>
    <row r="7" spans="1:15" ht="12.95" customHeight="1" x14ac:dyDescent="0.25">
      <c r="A7" s="152" t="s">
        <v>13</v>
      </c>
      <c r="B7" s="95" t="s">
        <v>83</v>
      </c>
      <c r="C7" s="43"/>
      <c r="D7" s="69" t="s">
        <v>78</v>
      </c>
      <c r="E7" s="120"/>
      <c r="F7" s="120">
        <v>4116</v>
      </c>
      <c r="G7" s="69" t="s">
        <v>80</v>
      </c>
      <c r="H7" s="42">
        <v>3321.4</v>
      </c>
      <c r="I7" s="44">
        <v>-287.63</v>
      </c>
      <c r="J7" s="64">
        <f t="shared" si="0"/>
        <v>3033.77</v>
      </c>
      <c r="K7" s="150">
        <f>I7+I8</f>
        <v>-203.79</v>
      </c>
    </row>
    <row r="8" spans="1:15" ht="12.95" customHeight="1" x14ac:dyDescent="0.25">
      <c r="A8" s="157"/>
      <c r="B8" s="95" t="s">
        <v>83</v>
      </c>
      <c r="C8" s="120"/>
      <c r="D8" s="69" t="s">
        <v>79</v>
      </c>
      <c r="E8" s="120"/>
      <c r="F8" s="120">
        <v>4116</v>
      </c>
      <c r="G8" s="69" t="s">
        <v>80</v>
      </c>
      <c r="H8" s="42">
        <v>440.6</v>
      </c>
      <c r="I8" s="44">
        <v>83.84</v>
      </c>
      <c r="J8" s="64">
        <f t="shared" si="0"/>
        <v>524.44000000000005</v>
      </c>
      <c r="K8" s="151"/>
    </row>
    <row r="9" spans="1:15" ht="12.95" customHeight="1" x14ac:dyDescent="0.25">
      <c r="A9" s="121" t="s">
        <v>14</v>
      </c>
      <c r="B9" s="95" t="s">
        <v>84</v>
      </c>
      <c r="C9" s="43"/>
      <c r="D9" s="69"/>
      <c r="E9" s="105"/>
      <c r="F9" s="105">
        <v>1386</v>
      </c>
      <c r="G9" s="69"/>
      <c r="H9" s="42">
        <v>834</v>
      </c>
      <c r="I9" s="44">
        <v>203.79</v>
      </c>
      <c r="J9" s="64">
        <f t="shared" si="0"/>
        <v>1037.79</v>
      </c>
    </row>
    <row r="10" spans="1:15" ht="12.95" customHeight="1" x14ac:dyDescent="0.25">
      <c r="A10" s="8"/>
      <c r="B10" s="9"/>
      <c r="C10" s="10"/>
      <c r="D10" s="10"/>
      <c r="E10" s="168" t="s">
        <v>15</v>
      </c>
      <c r="F10" s="169"/>
      <c r="G10" s="170"/>
      <c r="H10" s="86">
        <f>SUM(H5:H9)</f>
        <v>7096</v>
      </c>
      <c r="I10" s="86">
        <f>SUM(I5:I9)</f>
        <v>1999.9999999999998</v>
      </c>
      <c r="J10" s="86">
        <f>SUM(J5:J9)</f>
        <v>9096</v>
      </c>
      <c r="L10" s="81">
        <v>1000</v>
      </c>
      <c r="M10" s="66" t="s">
        <v>37</v>
      </c>
      <c r="N10" s="82">
        <v>225.42</v>
      </c>
      <c r="O10" s="66" t="s">
        <v>36</v>
      </c>
    </row>
    <row r="11" spans="1:15" ht="12.95" customHeight="1" x14ac:dyDescent="0.25">
      <c r="A11" s="8"/>
      <c r="B11" s="11" t="s">
        <v>35</v>
      </c>
      <c r="C11" s="10"/>
      <c r="D11" s="10"/>
      <c r="E11" s="155" t="s">
        <v>16</v>
      </c>
      <c r="F11" s="155"/>
      <c r="G11" s="155"/>
      <c r="H11" s="86">
        <v>0</v>
      </c>
      <c r="I11" s="86">
        <v>0</v>
      </c>
      <c r="J11" s="86">
        <v>0</v>
      </c>
      <c r="K11" s="67"/>
      <c r="M11" s="66" t="s">
        <v>38</v>
      </c>
      <c r="N11" s="83">
        <v>774.58</v>
      </c>
    </row>
    <row r="12" spans="1:15" ht="12.95" customHeight="1" x14ac:dyDescent="0.25">
      <c r="A12" s="8"/>
      <c r="B12" s="12"/>
      <c r="C12" s="10"/>
      <c r="D12" s="10"/>
      <c r="E12" s="156" t="s">
        <v>17</v>
      </c>
      <c r="F12" s="156"/>
      <c r="G12" s="156"/>
      <c r="H12" s="86">
        <v>0</v>
      </c>
      <c r="I12" s="86">
        <v>0</v>
      </c>
      <c r="J12" s="86">
        <v>0</v>
      </c>
      <c r="N12" s="82">
        <f>SUM(N10:N11)</f>
        <v>1000</v>
      </c>
    </row>
    <row r="13" spans="1:15" ht="12.95" customHeight="1" x14ac:dyDescent="0.25">
      <c r="A13" s="14"/>
      <c r="B13" s="15"/>
      <c r="C13" s="16"/>
      <c r="D13" s="16"/>
      <c r="E13" s="156" t="s">
        <v>18</v>
      </c>
      <c r="F13" s="156"/>
      <c r="G13" s="156"/>
      <c r="H13" s="87">
        <f>H10-H11-H12</f>
        <v>7096</v>
      </c>
      <c r="I13" s="87">
        <f t="shared" ref="I13:J13" si="1">I10-I11-I12</f>
        <v>1999.9999999999998</v>
      </c>
      <c r="J13" s="87">
        <f t="shared" si="1"/>
        <v>9096</v>
      </c>
    </row>
    <row r="14" spans="1:15" ht="12.95" customHeight="1" x14ac:dyDescent="0.25">
      <c r="A14" s="17" t="s">
        <v>19</v>
      </c>
      <c r="B14" s="18"/>
      <c r="C14" s="19"/>
      <c r="D14" s="19"/>
      <c r="E14" s="55"/>
      <c r="F14" s="28"/>
      <c r="G14" s="28"/>
      <c r="H14" s="56"/>
      <c r="I14" s="56"/>
      <c r="J14" s="57"/>
    </row>
    <row r="15" spans="1:15" ht="12.95" customHeight="1" x14ac:dyDescent="0.25">
      <c r="A15" s="154" t="s">
        <v>12</v>
      </c>
      <c r="B15" s="100" t="s">
        <v>98</v>
      </c>
      <c r="C15" s="104"/>
      <c r="D15" s="104"/>
      <c r="E15" s="90">
        <v>3113</v>
      </c>
      <c r="F15" s="90">
        <v>5163</v>
      </c>
      <c r="G15" s="89"/>
      <c r="H15" s="98">
        <v>540</v>
      </c>
      <c r="I15" s="99">
        <v>1.4</v>
      </c>
      <c r="J15" s="64">
        <f t="shared" ref="J15:J18" si="2">H15+I15</f>
        <v>541.4</v>
      </c>
      <c r="K15" s="84"/>
    </row>
    <row r="16" spans="1:15" ht="12.95" customHeight="1" x14ac:dyDescent="0.25">
      <c r="A16" s="154"/>
      <c r="B16" s="100" t="s">
        <v>45</v>
      </c>
      <c r="C16" s="43"/>
      <c r="D16" s="43"/>
      <c r="E16" s="90">
        <v>3113</v>
      </c>
      <c r="F16" s="90">
        <v>5169</v>
      </c>
      <c r="G16" s="89"/>
      <c r="H16" s="98">
        <v>570</v>
      </c>
      <c r="I16" s="99">
        <v>-1.4</v>
      </c>
      <c r="J16" s="64">
        <f t="shared" si="2"/>
        <v>568.6</v>
      </c>
      <c r="K16" s="84"/>
    </row>
    <row r="17" spans="1:17" ht="12.95" customHeight="1" x14ac:dyDescent="0.25">
      <c r="A17" s="154" t="s">
        <v>13</v>
      </c>
      <c r="B17" s="91" t="s">
        <v>46</v>
      </c>
      <c r="C17" s="43"/>
      <c r="D17" s="106"/>
      <c r="E17" s="90">
        <v>3392</v>
      </c>
      <c r="F17" s="90">
        <v>5222</v>
      </c>
      <c r="G17" s="89" t="s">
        <v>43</v>
      </c>
      <c r="H17" s="98">
        <v>50</v>
      </c>
      <c r="I17" s="99">
        <v>-10</v>
      </c>
      <c r="J17" s="64">
        <f t="shared" si="2"/>
        <v>40</v>
      </c>
      <c r="K17" s="84"/>
    </row>
    <row r="18" spans="1:17" ht="12.95" customHeight="1" x14ac:dyDescent="0.25">
      <c r="A18" s="154"/>
      <c r="B18" s="91" t="s">
        <v>47</v>
      </c>
      <c r="C18" s="43"/>
      <c r="D18" s="106"/>
      <c r="E18" s="90">
        <v>3421</v>
      </c>
      <c r="F18" s="90">
        <v>5222</v>
      </c>
      <c r="G18" s="89" t="s">
        <v>44</v>
      </c>
      <c r="H18" s="98">
        <v>120.6</v>
      </c>
      <c r="I18" s="99">
        <v>10</v>
      </c>
      <c r="J18" s="64">
        <f t="shared" si="2"/>
        <v>130.6</v>
      </c>
      <c r="K18" s="84"/>
    </row>
    <row r="19" spans="1:17" ht="12.95" customHeight="1" x14ac:dyDescent="0.25">
      <c r="A19" s="158" t="s">
        <v>14</v>
      </c>
      <c r="B19" s="91" t="s">
        <v>58</v>
      </c>
      <c r="C19" s="114"/>
      <c r="D19" s="114"/>
      <c r="E19" s="90">
        <v>3412</v>
      </c>
      <c r="F19" s="90">
        <v>5152</v>
      </c>
      <c r="G19" s="89" t="s">
        <v>52</v>
      </c>
      <c r="H19" s="98">
        <v>1265</v>
      </c>
      <c r="I19" s="99">
        <v>-350</v>
      </c>
      <c r="J19" s="64">
        <f t="shared" ref="J19:J32" si="3">H19+I19</f>
        <v>915</v>
      </c>
      <c r="K19" s="45"/>
      <c r="L19" s="84"/>
      <c r="M19" s="84"/>
      <c r="N19" s="84"/>
      <c r="O19" s="84"/>
      <c r="P19" s="84"/>
      <c r="Q19" s="84"/>
    </row>
    <row r="20" spans="1:17" ht="12.95" customHeight="1" x14ac:dyDescent="0.25">
      <c r="A20" s="159"/>
      <c r="B20" s="91" t="s">
        <v>59</v>
      </c>
      <c r="C20" s="114"/>
      <c r="D20" s="114"/>
      <c r="E20" s="90">
        <v>3412</v>
      </c>
      <c r="F20" s="90">
        <v>5171</v>
      </c>
      <c r="G20" s="89" t="s">
        <v>52</v>
      </c>
      <c r="H20" s="98">
        <v>750</v>
      </c>
      <c r="I20" s="99">
        <v>230</v>
      </c>
      <c r="J20" s="64">
        <f t="shared" si="3"/>
        <v>980</v>
      </c>
      <c r="K20" s="45"/>
      <c r="L20" s="84"/>
      <c r="M20" s="84"/>
      <c r="N20" s="84"/>
      <c r="O20" s="84"/>
      <c r="P20" s="103">
        <f>280+1266.84</f>
        <v>1546.84</v>
      </c>
      <c r="Q20" s="84"/>
    </row>
    <row r="21" spans="1:17" ht="12.95" customHeight="1" x14ac:dyDescent="0.25">
      <c r="A21" s="159"/>
      <c r="B21" s="91" t="s">
        <v>60</v>
      </c>
      <c r="C21" s="114"/>
      <c r="D21" s="114"/>
      <c r="E21" s="90">
        <v>3412</v>
      </c>
      <c r="F21" s="90">
        <v>5137</v>
      </c>
      <c r="G21" s="89" t="s">
        <v>52</v>
      </c>
      <c r="H21" s="98">
        <v>25.7</v>
      </c>
      <c r="I21" s="99">
        <v>100</v>
      </c>
      <c r="J21" s="64">
        <f t="shared" si="3"/>
        <v>125.7</v>
      </c>
      <c r="K21" s="45"/>
    </row>
    <row r="22" spans="1:17" ht="12.95" customHeight="1" x14ac:dyDescent="0.25">
      <c r="A22" s="159"/>
      <c r="B22" s="91" t="s">
        <v>61</v>
      </c>
      <c r="C22" s="114"/>
      <c r="D22" s="114"/>
      <c r="E22" s="90">
        <v>3412</v>
      </c>
      <c r="F22" s="90">
        <v>5151</v>
      </c>
      <c r="G22" s="89" t="s">
        <v>53</v>
      </c>
      <c r="H22" s="98">
        <v>38</v>
      </c>
      <c r="I22" s="99">
        <v>10</v>
      </c>
      <c r="J22" s="64">
        <f t="shared" si="3"/>
        <v>48</v>
      </c>
      <c r="K22" s="45"/>
    </row>
    <row r="23" spans="1:17" ht="12.95" customHeight="1" x14ac:dyDescent="0.25">
      <c r="A23" s="159"/>
      <c r="B23" s="91" t="s">
        <v>62</v>
      </c>
      <c r="C23" s="114"/>
      <c r="D23" s="114"/>
      <c r="E23" s="90">
        <v>3412</v>
      </c>
      <c r="F23" s="90">
        <v>5154</v>
      </c>
      <c r="G23" s="89" t="s">
        <v>53</v>
      </c>
      <c r="H23" s="98">
        <v>80</v>
      </c>
      <c r="I23" s="99">
        <v>10</v>
      </c>
      <c r="J23" s="64">
        <f t="shared" si="3"/>
        <v>90</v>
      </c>
      <c r="K23" s="45"/>
    </row>
    <row r="24" spans="1:17" ht="12.95" customHeight="1" x14ac:dyDescent="0.25">
      <c r="A24" s="159"/>
      <c r="B24" s="91" t="s">
        <v>63</v>
      </c>
      <c r="C24" s="114"/>
      <c r="D24" s="114"/>
      <c r="E24" s="90">
        <v>3412</v>
      </c>
      <c r="F24" s="90">
        <v>5139</v>
      </c>
      <c r="G24" s="89" t="s">
        <v>53</v>
      </c>
      <c r="H24" s="98">
        <v>80</v>
      </c>
      <c r="I24" s="99">
        <v>-60</v>
      </c>
      <c r="J24" s="64">
        <f t="shared" si="3"/>
        <v>20</v>
      </c>
      <c r="K24" s="45"/>
    </row>
    <row r="25" spans="1:17" ht="12.95" customHeight="1" x14ac:dyDescent="0.25">
      <c r="A25" s="159"/>
      <c r="B25" s="97" t="s">
        <v>64</v>
      </c>
      <c r="C25" s="70" t="s">
        <v>57</v>
      </c>
      <c r="D25" s="70"/>
      <c r="E25" s="75">
        <v>3412</v>
      </c>
      <c r="F25" s="75">
        <v>5137</v>
      </c>
      <c r="G25" s="85" t="s">
        <v>53</v>
      </c>
      <c r="H25" s="96">
        <v>0</v>
      </c>
      <c r="I25" s="88">
        <v>60</v>
      </c>
      <c r="J25" s="80">
        <f t="shared" si="3"/>
        <v>60</v>
      </c>
      <c r="K25" s="45"/>
    </row>
    <row r="26" spans="1:17" ht="12.95" customHeight="1" x14ac:dyDescent="0.25">
      <c r="A26" s="159"/>
      <c r="B26" s="91" t="s">
        <v>65</v>
      </c>
      <c r="C26" s="114"/>
      <c r="D26" s="114"/>
      <c r="E26" s="90">
        <v>3429</v>
      </c>
      <c r="F26" s="90">
        <v>5171</v>
      </c>
      <c r="G26" s="89" t="s">
        <v>49</v>
      </c>
      <c r="H26" s="98">
        <v>2839.97</v>
      </c>
      <c r="I26" s="99">
        <v>900</v>
      </c>
      <c r="J26" s="64">
        <f t="shared" si="3"/>
        <v>3739.97</v>
      </c>
      <c r="K26" s="45"/>
    </row>
    <row r="27" spans="1:17" ht="12.95" customHeight="1" x14ac:dyDescent="0.25">
      <c r="A27" s="159"/>
      <c r="B27" s="91" t="s">
        <v>66</v>
      </c>
      <c r="C27" s="114"/>
      <c r="D27" s="114"/>
      <c r="E27" s="90">
        <v>3412</v>
      </c>
      <c r="F27" s="90">
        <v>5171</v>
      </c>
      <c r="G27" s="89" t="s">
        <v>51</v>
      </c>
      <c r="H27" s="98">
        <v>1310</v>
      </c>
      <c r="I27" s="99">
        <v>320</v>
      </c>
      <c r="J27" s="64">
        <f t="shared" si="3"/>
        <v>1630</v>
      </c>
      <c r="K27" s="45"/>
    </row>
    <row r="28" spans="1:17" ht="12.95" customHeight="1" x14ac:dyDescent="0.25">
      <c r="A28" s="159"/>
      <c r="B28" s="91" t="s">
        <v>65</v>
      </c>
      <c r="C28" s="114"/>
      <c r="D28" s="114"/>
      <c r="E28" s="90">
        <v>3429</v>
      </c>
      <c r="F28" s="90">
        <v>5171</v>
      </c>
      <c r="G28" s="89" t="s">
        <v>49</v>
      </c>
      <c r="H28" s="98">
        <v>3739.97</v>
      </c>
      <c r="I28" s="99">
        <v>600</v>
      </c>
      <c r="J28" s="64">
        <f t="shared" si="3"/>
        <v>4339.9699999999993</v>
      </c>
      <c r="K28" s="45"/>
    </row>
    <row r="29" spans="1:17" ht="12.95" customHeight="1" x14ac:dyDescent="0.25">
      <c r="A29" s="159"/>
      <c r="B29" s="91" t="s">
        <v>67</v>
      </c>
      <c r="C29" s="114"/>
      <c r="D29" s="114"/>
      <c r="E29" s="90">
        <v>3412</v>
      </c>
      <c r="F29" s="90">
        <v>5171</v>
      </c>
      <c r="G29" s="89" t="s">
        <v>54</v>
      </c>
      <c r="H29" s="98">
        <v>500</v>
      </c>
      <c r="I29" s="99">
        <v>180</v>
      </c>
      <c r="J29" s="64">
        <f t="shared" si="3"/>
        <v>680</v>
      </c>
      <c r="K29" s="45"/>
    </row>
    <row r="30" spans="1:17" ht="12.95" customHeight="1" x14ac:dyDescent="0.25">
      <c r="A30" s="158" t="s">
        <v>40</v>
      </c>
      <c r="B30" s="71" t="s">
        <v>68</v>
      </c>
      <c r="C30" s="106"/>
      <c r="D30" s="106"/>
      <c r="E30" s="106">
        <v>4343</v>
      </c>
      <c r="F30" s="106">
        <v>5222</v>
      </c>
      <c r="G30" s="89" t="s">
        <v>55</v>
      </c>
      <c r="H30" s="42">
        <v>108</v>
      </c>
      <c r="I30" s="44">
        <v>-41.8</v>
      </c>
      <c r="J30" s="74">
        <f t="shared" si="3"/>
        <v>66.2</v>
      </c>
    </row>
    <row r="31" spans="1:17" ht="12.95" customHeight="1" x14ac:dyDescent="0.25">
      <c r="A31" s="159"/>
      <c r="B31" s="97" t="s">
        <v>111</v>
      </c>
      <c r="C31" s="70" t="s">
        <v>57</v>
      </c>
      <c r="D31" s="85"/>
      <c r="E31" s="75">
        <v>4357</v>
      </c>
      <c r="F31" s="75">
        <v>5213</v>
      </c>
      <c r="G31" s="85" t="s">
        <v>56</v>
      </c>
      <c r="H31" s="96">
        <v>0</v>
      </c>
      <c r="I31" s="88">
        <v>30</v>
      </c>
      <c r="J31" s="80">
        <f t="shared" si="3"/>
        <v>30</v>
      </c>
    </row>
    <row r="32" spans="1:17" ht="12.95" customHeight="1" x14ac:dyDescent="0.25">
      <c r="A32" s="159"/>
      <c r="B32" s="97" t="s">
        <v>112</v>
      </c>
      <c r="C32" s="70" t="s">
        <v>57</v>
      </c>
      <c r="D32" s="115"/>
      <c r="E32" s="75">
        <v>1014</v>
      </c>
      <c r="F32" s="75">
        <v>5222</v>
      </c>
      <c r="G32" s="85" t="s">
        <v>76</v>
      </c>
      <c r="H32" s="96">
        <v>0</v>
      </c>
      <c r="I32" s="88">
        <v>11.8</v>
      </c>
      <c r="J32" s="80">
        <f t="shared" si="3"/>
        <v>11.8</v>
      </c>
    </row>
    <row r="33" spans="1:11" ht="12.95" customHeight="1" x14ac:dyDescent="0.25">
      <c r="A33" s="158" t="s">
        <v>75</v>
      </c>
      <c r="B33" s="116" t="s">
        <v>71</v>
      </c>
      <c r="C33" s="43"/>
      <c r="D33" s="43"/>
      <c r="E33" s="113">
        <v>6171</v>
      </c>
      <c r="F33" s="113">
        <v>5011</v>
      </c>
      <c r="G33" s="69"/>
      <c r="H33" s="42">
        <v>80465.5</v>
      </c>
      <c r="I33" s="44">
        <v>-35</v>
      </c>
      <c r="J33" s="74">
        <f t="shared" ref="J33:J36" si="4">H33+I33</f>
        <v>80430.5</v>
      </c>
      <c r="K33" s="45"/>
    </row>
    <row r="34" spans="1:11" ht="12.95" customHeight="1" x14ac:dyDescent="0.25">
      <c r="A34" s="159"/>
      <c r="B34" s="71" t="s">
        <v>72</v>
      </c>
      <c r="C34" s="43"/>
      <c r="D34" s="43"/>
      <c r="E34" s="113">
        <v>4329</v>
      </c>
      <c r="F34" s="113">
        <v>5021</v>
      </c>
      <c r="G34" s="69" t="s">
        <v>69</v>
      </c>
      <c r="H34" s="42">
        <v>72</v>
      </c>
      <c r="I34" s="44">
        <v>35</v>
      </c>
      <c r="J34" s="74">
        <f t="shared" si="4"/>
        <v>107</v>
      </c>
      <c r="K34" s="45"/>
    </row>
    <row r="35" spans="1:11" ht="12.95" customHeight="1" x14ac:dyDescent="0.25">
      <c r="A35" s="159"/>
      <c r="B35" s="117" t="s">
        <v>74</v>
      </c>
      <c r="C35" s="43"/>
      <c r="D35" s="43"/>
      <c r="E35" s="113">
        <v>4379</v>
      </c>
      <c r="F35" s="113">
        <v>5169</v>
      </c>
      <c r="G35" s="69" t="s">
        <v>70</v>
      </c>
      <c r="H35" s="42">
        <v>45</v>
      </c>
      <c r="I35" s="44">
        <v>-3</v>
      </c>
      <c r="J35" s="74">
        <f t="shared" si="4"/>
        <v>42</v>
      </c>
      <c r="K35" s="45"/>
    </row>
    <row r="36" spans="1:11" ht="12.95" customHeight="1" x14ac:dyDescent="0.25">
      <c r="A36" s="167"/>
      <c r="B36" s="117" t="s">
        <v>73</v>
      </c>
      <c r="C36" s="43"/>
      <c r="D36" s="43"/>
      <c r="E36" s="118">
        <v>4379</v>
      </c>
      <c r="F36" s="118">
        <v>5194</v>
      </c>
      <c r="G36" s="118" t="s">
        <v>70</v>
      </c>
      <c r="H36" s="42">
        <v>17</v>
      </c>
      <c r="I36" s="44">
        <v>3</v>
      </c>
      <c r="J36" s="74">
        <f t="shared" si="4"/>
        <v>20</v>
      </c>
      <c r="K36" s="45"/>
    </row>
    <row r="37" spans="1:11" ht="12.95" customHeight="1" x14ac:dyDescent="0.25">
      <c r="A37" s="154" t="s">
        <v>77</v>
      </c>
      <c r="B37" s="71" t="s">
        <v>100</v>
      </c>
      <c r="C37" s="43"/>
      <c r="D37" s="112"/>
      <c r="E37" s="118">
        <v>2223</v>
      </c>
      <c r="F37" s="118">
        <v>5131</v>
      </c>
      <c r="G37" s="118">
        <v>5202</v>
      </c>
      <c r="H37" s="42">
        <v>0.5</v>
      </c>
      <c r="I37" s="44">
        <v>2</v>
      </c>
      <c r="J37" s="74">
        <v>2.5</v>
      </c>
    </row>
    <row r="38" spans="1:11" ht="12.95" customHeight="1" x14ac:dyDescent="0.25">
      <c r="A38" s="154"/>
      <c r="B38" s="71" t="s">
        <v>101</v>
      </c>
      <c r="C38" s="43"/>
      <c r="D38" s="112"/>
      <c r="E38" s="118">
        <v>2223</v>
      </c>
      <c r="F38" s="118">
        <v>5164</v>
      </c>
      <c r="G38" s="118">
        <v>5202</v>
      </c>
      <c r="H38" s="42">
        <v>30</v>
      </c>
      <c r="I38" s="44">
        <v>-2</v>
      </c>
      <c r="J38" s="74">
        <v>28</v>
      </c>
    </row>
    <row r="39" spans="1:11" ht="12.95" customHeight="1" x14ac:dyDescent="0.25">
      <c r="A39" s="154"/>
      <c r="B39" s="71" t="s">
        <v>102</v>
      </c>
      <c r="C39" s="43"/>
      <c r="D39" s="112"/>
      <c r="E39" s="118">
        <v>2223</v>
      </c>
      <c r="F39" s="118">
        <v>5194</v>
      </c>
      <c r="G39" s="118">
        <v>5198</v>
      </c>
      <c r="H39" s="42">
        <v>136.5</v>
      </c>
      <c r="I39" s="44">
        <v>40</v>
      </c>
      <c r="J39" s="74">
        <v>176.5</v>
      </c>
    </row>
    <row r="40" spans="1:11" ht="12.95" customHeight="1" x14ac:dyDescent="0.25">
      <c r="A40" s="154"/>
      <c r="B40" s="71" t="s">
        <v>103</v>
      </c>
      <c r="C40" s="43"/>
      <c r="D40" s="112"/>
      <c r="E40" s="118">
        <v>2223</v>
      </c>
      <c r="F40" s="118">
        <v>5169</v>
      </c>
      <c r="G40" s="118">
        <v>5198</v>
      </c>
      <c r="H40" s="42">
        <v>300</v>
      </c>
      <c r="I40" s="44">
        <v>-40</v>
      </c>
      <c r="J40" s="74">
        <v>260</v>
      </c>
    </row>
    <row r="41" spans="1:11" ht="12.95" customHeight="1" x14ac:dyDescent="0.25">
      <c r="A41" s="154" t="s">
        <v>82</v>
      </c>
      <c r="B41" s="142" t="s">
        <v>90</v>
      </c>
      <c r="C41" s="144" t="s">
        <v>57</v>
      </c>
      <c r="D41" s="115"/>
      <c r="E41" s="75">
        <v>3113</v>
      </c>
      <c r="F41" s="141">
        <v>5021</v>
      </c>
      <c r="G41" s="85" t="s">
        <v>81</v>
      </c>
      <c r="H41" s="96">
        <v>0</v>
      </c>
      <c r="I41" s="88">
        <v>29.7</v>
      </c>
      <c r="J41" s="80">
        <f t="shared" ref="J41:J55" si="5">H41+I41</f>
        <v>29.7</v>
      </c>
    </row>
    <row r="42" spans="1:11" ht="12.95" customHeight="1" x14ac:dyDescent="0.25">
      <c r="A42" s="154"/>
      <c r="B42" s="142" t="s">
        <v>91</v>
      </c>
      <c r="C42" s="144" t="s">
        <v>57</v>
      </c>
      <c r="D42" s="140"/>
      <c r="E42" s="75">
        <v>3113</v>
      </c>
      <c r="F42" s="141">
        <v>5031</v>
      </c>
      <c r="G42" s="85" t="s">
        <v>81</v>
      </c>
      <c r="H42" s="96">
        <v>0</v>
      </c>
      <c r="I42" s="88">
        <v>10.7</v>
      </c>
      <c r="J42" s="80">
        <f t="shared" si="5"/>
        <v>10.7</v>
      </c>
    </row>
    <row r="43" spans="1:11" ht="12.95" customHeight="1" x14ac:dyDescent="0.25">
      <c r="A43" s="154"/>
      <c r="B43" s="142" t="s">
        <v>92</v>
      </c>
      <c r="C43" s="144" t="s">
        <v>57</v>
      </c>
      <c r="D43" s="140"/>
      <c r="E43" s="75">
        <v>3113</v>
      </c>
      <c r="F43" s="141">
        <v>5032</v>
      </c>
      <c r="G43" s="85" t="s">
        <v>81</v>
      </c>
      <c r="H43" s="96">
        <v>0</v>
      </c>
      <c r="I43" s="88">
        <v>3.4</v>
      </c>
      <c r="J43" s="80">
        <f t="shared" si="5"/>
        <v>3.4</v>
      </c>
    </row>
    <row r="44" spans="1:11" ht="12.95" customHeight="1" x14ac:dyDescent="0.25">
      <c r="A44" s="154"/>
      <c r="B44" s="123" t="s">
        <v>93</v>
      </c>
      <c r="C44" s="145"/>
      <c r="D44" s="126"/>
      <c r="E44" s="122">
        <v>3113</v>
      </c>
      <c r="F44" s="125">
        <v>5169</v>
      </c>
      <c r="G44" s="69" t="s">
        <v>81</v>
      </c>
      <c r="H44" s="42">
        <v>79</v>
      </c>
      <c r="I44" s="44">
        <v>-79</v>
      </c>
      <c r="J44" s="74">
        <f t="shared" si="5"/>
        <v>0</v>
      </c>
    </row>
    <row r="45" spans="1:11" ht="12.95" customHeight="1" x14ac:dyDescent="0.25">
      <c r="A45" s="154"/>
      <c r="B45" s="123" t="s">
        <v>93</v>
      </c>
      <c r="C45" s="145"/>
      <c r="D45" s="122">
        <v>1785</v>
      </c>
      <c r="E45" s="122">
        <v>3113</v>
      </c>
      <c r="F45" s="125">
        <v>5169</v>
      </c>
      <c r="G45" s="69" t="s">
        <v>81</v>
      </c>
      <c r="H45" s="42">
        <v>38.200000000000003</v>
      </c>
      <c r="I45" s="44">
        <v>16.8</v>
      </c>
      <c r="J45" s="74">
        <f t="shared" si="5"/>
        <v>55</v>
      </c>
    </row>
    <row r="46" spans="1:11" ht="12.95" customHeight="1" x14ac:dyDescent="0.25">
      <c r="A46" s="154"/>
      <c r="B46" s="139" t="s">
        <v>94</v>
      </c>
      <c r="C46" s="144" t="s">
        <v>57</v>
      </c>
      <c r="D46" s="75"/>
      <c r="E46" s="75">
        <v>3113</v>
      </c>
      <c r="F46" s="141">
        <v>5175</v>
      </c>
      <c r="G46" s="85" t="s">
        <v>81</v>
      </c>
      <c r="H46" s="96">
        <v>0</v>
      </c>
      <c r="I46" s="88">
        <v>10.199999999999999</v>
      </c>
      <c r="J46" s="80">
        <f t="shared" si="5"/>
        <v>10.199999999999999</v>
      </c>
    </row>
    <row r="47" spans="1:11" ht="12.95" customHeight="1" x14ac:dyDescent="0.25">
      <c r="A47" s="154"/>
      <c r="B47" s="124" t="s">
        <v>94</v>
      </c>
      <c r="C47" s="145"/>
      <c r="D47" s="122">
        <v>1785</v>
      </c>
      <c r="E47" s="122">
        <v>3113</v>
      </c>
      <c r="F47" s="125">
        <v>5175</v>
      </c>
      <c r="G47" s="69" t="s">
        <v>81</v>
      </c>
      <c r="H47" s="42">
        <v>100</v>
      </c>
      <c r="I47" s="44">
        <v>35.6</v>
      </c>
      <c r="J47" s="74">
        <f t="shared" si="5"/>
        <v>135.6</v>
      </c>
    </row>
    <row r="48" spans="1:11" ht="12.95" customHeight="1" x14ac:dyDescent="0.25">
      <c r="A48" s="154"/>
      <c r="B48" s="142" t="s">
        <v>95</v>
      </c>
      <c r="C48" s="143" t="s">
        <v>57</v>
      </c>
      <c r="D48" s="75"/>
      <c r="E48" s="75">
        <v>3113</v>
      </c>
      <c r="F48" s="141">
        <v>5139</v>
      </c>
      <c r="G48" s="85" t="s">
        <v>81</v>
      </c>
      <c r="H48" s="96">
        <v>0</v>
      </c>
      <c r="I48" s="88">
        <v>0.5</v>
      </c>
      <c r="J48" s="80">
        <f t="shared" si="5"/>
        <v>0.5</v>
      </c>
    </row>
    <row r="49" spans="1:12" ht="12.95" customHeight="1" x14ac:dyDescent="0.25">
      <c r="A49" s="154"/>
      <c r="B49" s="124" t="s">
        <v>96</v>
      </c>
      <c r="C49" s="145"/>
      <c r="D49" s="122">
        <v>1785</v>
      </c>
      <c r="E49" s="122">
        <v>3113</v>
      </c>
      <c r="F49" s="125">
        <v>5164</v>
      </c>
      <c r="G49" s="69" t="s">
        <v>81</v>
      </c>
      <c r="H49" s="42">
        <v>28</v>
      </c>
      <c r="I49" s="44">
        <v>-7.2</v>
      </c>
      <c r="J49" s="74">
        <f t="shared" si="5"/>
        <v>20.8</v>
      </c>
    </row>
    <row r="50" spans="1:12" ht="12.95" customHeight="1" x14ac:dyDescent="0.25">
      <c r="A50" s="154"/>
      <c r="B50" s="124" t="s">
        <v>97</v>
      </c>
      <c r="C50" s="145"/>
      <c r="D50" s="122">
        <v>1785</v>
      </c>
      <c r="E50" s="122">
        <v>3113</v>
      </c>
      <c r="F50" s="125">
        <v>5173</v>
      </c>
      <c r="G50" s="69" t="s">
        <v>81</v>
      </c>
      <c r="H50" s="42">
        <v>195</v>
      </c>
      <c r="I50" s="44">
        <v>-20.7</v>
      </c>
      <c r="J50" s="74">
        <f t="shared" si="5"/>
        <v>174.3</v>
      </c>
    </row>
    <row r="51" spans="1:12" ht="12.95" customHeight="1" x14ac:dyDescent="0.25">
      <c r="A51" s="154" t="s">
        <v>87</v>
      </c>
      <c r="B51" s="130" t="s">
        <v>105</v>
      </c>
      <c r="C51" s="146"/>
      <c r="D51" s="128"/>
      <c r="E51" s="129">
        <v>3639</v>
      </c>
      <c r="F51" s="129">
        <v>5151</v>
      </c>
      <c r="G51" s="89" t="s">
        <v>85</v>
      </c>
      <c r="H51" s="136">
        <v>12</v>
      </c>
      <c r="I51" s="137">
        <v>-9.6</v>
      </c>
      <c r="J51" s="74">
        <f t="shared" si="5"/>
        <v>2.4000000000000004</v>
      </c>
    </row>
    <row r="52" spans="1:12" ht="12.95" customHeight="1" x14ac:dyDescent="0.25">
      <c r="A52" s="154"/>
      <c r="B52" s="130" t="s">
        <v>106</v>
      </c>
      <c r="C52" s="146"/>
      <c r="D52" s="128"/>
      <c r="E52" s="129">
        <v>3639</v>
      </c>
      <c r="F52" s="129">
        <v>5154</v>
      </c>
      <c r="G52" s="89" t="s">
        <v>85</v>
      </c>
      <c r="H52" s="98">
        <v>45</v>
      </c>
      <c r="I52" s="99">
        <v>9.6</v>
      </c>
      <c r="J52" s="74">
        <f t="shared" si="5"/>
        <v>54.6</v>
      </c>
    </row>
    <row r="53" spans="1:12" ht="12.95" customHeight="1" x14ac:dyDescent="0.25">
      <c r="A53" s="154"/>
      <c r="B53" s="135" t="s">
        <v>107</v>
      </c>
      <c r="C53" s="100"/>
      <c r="D53" s="128"/>
      <c r="E53" s="133">
        <v>3613</v>
      </c>
      <c r="F53" s="133">
        <v>5171</v>
      </c>
      <c r="G53" s="134" t="s">
        <v>86</v>
      </c>
      <c r="H53" s="94">
        <v>3369</v>
      </c>
      <c r="I53" s="93">
        <v>-435</v>
      </c>
      <c r="J53" s="74">
        <f t="shared" si="5"/>
        <v>2934</v>
      </c>
    </row>
    <row r="54" spans="1:12" ht="12.95" customHeight="1" x14ac:dyDescent="0.25">
      <c r="A54" s="154" t="s">
        <v>88</v>
      </c>
      <c r="B54" s="135" t="s">
        <v>89</v>
      </c>
      <c r="C54" s="100"/>
      <c r="D54" s="128"/>
      <c r="E54" s="133">
        <v>5299</v>
      </c>
      <c r="F54" s="133">
        <v>5321</v>
      </c>
      <c r="G54" s="134"/>
      <c r="H54" s="94">
        <v>600</v>
      </c>
      <c r="I54" s="93">
        <v>-400</v>
      </c>
      <c r="J54" s="74">
        <f t="shared" si="5"/>
        <v>200</v>
      </c>
    </row>
    <row r="55" spans="1:12" ht="12.95" customHeight="1" x14ac:dyDescent="0.25">
      <c r="A55" s="154"/>
      <c r="B55" s="97" t="s">
        <v>99</v>
      </c>
      <c r="C55" s="147" t="s">
        <v>57</v>
      </c>
      <c r="D55" s="75"/>
      <c r="E55" s="75">
        <v>5299</v>
      </c>
      <c r="F55" s="75">
        <v>5229</v>
      </c>
      <c r="G55" s="85"/>
      <c r="H55" s="96">
        <v>0</v>
      </c>
      <c r="I55" s="88">
        <v>400</v>
      </c>
      <c r="J55" s="80">
        <f t="shared" si="5"/>
        <v>400</v>
      </c>
    </row>
    <row r="56" spans="1:12" ht="12.75" customHeight="1" x14ac:dyDescent="0.25">
      <c r="A56" s="14"/>
      <c r="B56" s="18"/>
      <c r="C56" s="19"/>
      <c r="D56" s="19"/>
      <c r="E56" s="164" t="s">
        <v>20</v>
      </c>
      <c r="F56" s="165"/>
      <c r="G56" s="166"/>
      <c r="H56" s="138">
        <f>SUM(H15:H55)</f>
        <v>97549.94</v>
      </c>
      <c r="I56" s="138">
        <f t="shared" ref="I56:J56" si="6">SUM(I15:I55)</f>
        <v>1565</v>
      </c>
      <c r="J56" s="138">
        <f t="shared" si="6"/>
        <v>99114.94</v>
      </c>
    </row>
    <row r="57" spans="1:12" ht="12.75" customHeight="1" x14ac:dyDescent="0.25">
      <c r="A57" s="39" t="s">
        <v>21</v>
      </c>
      <c r="B57" s="18"/>
      <c r="C57" s="19"/>
      <c r="D57" s="19"/>
      <c r="E57" s="20"/>
      <c r="F57" s="18"/>
      <c r="G57" s="18"/>
      <c r="H57" s="131"/>
      <c r="I57" s="131"/>
      <c r="J57" s="132"/>
    </row>
    <row r="58" spans="1:12" ht="12.75" customHeight="1" x14ac:dyDescent="0.25">
      <c r="A58" s="171" t="s">
        <v>12</v>
      </c>
      <c r="B58" s="149" t="s">
        <v>108</v>
      </c>
      <c r="C58" s="43"/>
      <c r="D58" s="46">
        <v>149517519</v>
      </c>
      <c r="E58" s="119">
        <v>6171</v>
      </c>
      <c r="F58" s="119">
        <v>6111</v>
      </c>
      <c r="G58" s="119">
        <v>2401</v>
      </c>
      <c r="H58" s="42">
        <v>3548.4</v>
      </c>
      <c r="I58" s="44">
        <v>-3548.4</v>
      </c>
      <c r="J58" s="74">
        <f>H58+I58</f>
        <v>0</v>
      </c>
    </row>
    <row r="59" spans="1:12" ht="12.75" customHeight="1" x14ac:dyDescent="0.25">
      <c r="A59" s="171"/>
      <c r="B59" s="149" t="s">
        <v>108</v>
      </c>
      <c r="C59" s="43"/>
      <c r="D59" s="46">
        <v>149517519</v>
      </c>
      <c r="E59" s="119">
        <v>6171</v>
      </c>
      <c r="F59" s="119">
        <v>6125</v>
      </c>
      <c r="G59" s="119">
        <v>2401</v>
      </c>
      <c r="H59" s="42">
        <v>1163.1400000000001</v>
      </c>
      <c r="I59" s="44">
        <v>-1163.1400000000001</v>
      </c>
      <c r="J59" s="74">
        <f t="shared" ref="J59:J68" si="7">H59+I59</f>
        <v>0</v>
      </c>
      <c r="L59" s="73"/>
    </row>
    <row r="60" spans="1:12" ht="12.75" customHeight="1" x14ac:dyDescent="0.25">
      <c r="A60" s="171"/>
      <c r="B60" s="149" t="s">
        <v>108</v>
      </c>
      <c r="C60" s="43"/>
      <c r="D60" s="46">
        <v>1491</v>
      </c>
      <c r="E60" s="119">
        <v>6171</v>
      </c>
      <c r="F60" s="119">
        <v>6111</v>
      </c>
      <c r="G60" s="119">
        <v>2401</v>
      </c>
      <c r="H60" s="42">
        <v>234</v>
      </c>
      <c r="I60" s="44">
        <v>-234</v>
      </c>
      <c r="J60" s="74">
        <f t="shared" si="7"/>
        <v>0</v>
      </c>
      <c r="L60" s="73"/>
    </row>
    <row r="61" spans="1:12" ht="12.75" customHeight="1" x14ac:dyDescent="0.25">
      <c r="A61" s="171"/>
      <c r="B61" s="149" t="s">
        <v>108</v>
      </c>
      <c r="C61" s="43"/>
      <c r="D61" s="46">
        <v>1491</v>
      </c>
      <c r="E61" s="119">
        <v>6171</v>
      </c>
      <c r="F61" s="119">
        <v>6125</v>
      </c>
      <c r="G61" s="119">
        <v>2401</v>
      </c>
      <c r="H61" s="42">
        <v>3510.36</v>
      </c>
      <c r="I61" s="44">
        <v>-3510.36</v>
      </c>
      <c r="J61" s="74">
        <f t="shared" si="7"/>
        <v>0</v>
      </c>
      <c r="L61" s="73"/>
    </row>
    <row r="62" spans="1:12" ht="12.75" customHeight="1" x14ac:dyDescent="0.25">
      <c r="A62" s="171"/>
      <c r="B62" s="149" t="s">
        <v>108</v>
      </c>
      <c r="C62" s="43"/>
      <c r="D62" s="46">
        <v>1491</v>
      </c>
      <c r="E62" s="119">
        <v>6171</v>
      </c>
      <c r="F62" s="119">
        <v>6121</v>
      </c>
      <c r="G62" s="119">
        <v>2401</v>
      </c>
      <c r="H62" s="42">
        <v>791.8</v>
      </c>
      <c r="I62" s="44">
        <v>-791.8</v>
      </c>
      <c r="J62" s="74">
        <f t="shared" si="7"/>
        <v>0</v>
      </c>
      <c r="L62" s="73"/>
    </row>
    <row r="63" spans="1:12" ht="12.75" customHeight="1" x14ac:dyDescent="0.25">
      <c r="A63" s="171"/>
      <c r="B63" s="142" t="s">
        <v>108</v>
      </c>
      <c r="C63" s="144" t="s">
        <v>57</v>
      </c>
      <c r="D63" s="148">
        <v>149517085</v>
      </c>
      <c r="E63" s="75">
        <v>6171</v>
      </c>
      <c r="F63" s="75">
        <v>6121</v>
      </c>
      <c r="G63" s="75">
        <v>2401</v>
      </c>
      <c r="H63" s="96">
        <v>0</v>
      </c>
      <c r="I63" s="88">
        <v>308.24</v>
      </c>
      <c r="J63" s="80">
        <f t="shared" si="7"/>
        <v>308.24</v>
      </c>
      <c r="L63" s="73"/>
    </row>
    <row r="64" spans="1:12" ht="12.75" customHeight="1" x14ac:dyDescent="0.25">
      <c r="A64" s="171"/>
      <c r="B64" s="142" t="s">
        <v>108</v>
      </c>
      <c r="C64" s="144" t="s">
        <v>57</v>
      </c>
      <c r="D64" s="148">
        <v>149517519</v>
      </c>
      <c r="E64" s="75">
        <v>6171</v>
      </c>
      <c r="F64" s="75">
        <v>6111</v>
      </c>
      <c r="G64" s="75">
        <v>2401</v>
      </c>
      <c r="H64" s="96">
        <v>0</v>
      </c>
      <c r="I64" s="88">
        <v>1362.43</v>
      </c>
      <c r="J64" s="80">
        <f t="shared" si="7"/>
        <v>1362.43</v>
      </c>
      <c r="L64" s="73"/>
    </row>
    <row r="65" spans="1:12" ht="12.75" customHeight="1" x14ac:dyDescent="0.25">
      <c r="A65" s="171"/>
      <c r="B65" s="142" t="s">
        <v>108</v>
      </c>
      <c r="C65" s="144" t="s">
        <v>57</v>
      </c>
      <c r="D65" s="148">
        <v>149517519</v>
      </c>
      <c r="E65" s="75">
        <v>6171</v>
      </c>
      <c r="F65" s="75">
        <v>6125</v>
      </c>
      <c r="G65" s="75">
        <v>2401</v>
      </c>
      <c r="H65" s="96">
        <v>0</v>
      </c>
      <c r="I65" s="88">
        <v>3040.89</v>
      </c>
      <c r="J65" s="80">
        <f t="shared" si="7"/>
        <v>3040.89</v>
      </c>
      <c r="L65" s="73"/>
    </row>
    <row r="66" spans="1:12" ht="12.75" customHeight="1" x14ac:dyDescent="0.25">
      <c r="A66" s="171"/>
      <c r="B66" s="142" t="s">
        <v>108</v>
      </c>
      <c r="C66" s="144" t="s">
        <v>57</v>
      </c>
      <c r="D66" s="148">
        <v>1491</v>
      </c>
      <c r="E66" s="75">
        <v>6171</v>
      </c>
      <c r="F66" s="75">
        <v>6111</v>
      </c>
      <c r="G66" s="75">
        <v>2401</v>
      </c>
      <c r="H66" s="96">
        <v>0</v>
      </c>
      <c r="I66" s="88">
        <v>3781.93</v>
      </c>
      <c r="J66" s="80">
        <f t="shared" si="7"/>
        <v>3781.93</v>
      </c>
      <c r="L66" s="73"/>
    </row>
    <row r="67" spans="1:12" ht="12.75" customHeight="1" x14ac:dyDescent="0.25">
      <c r="A67" s="171"/>
      <c r="B67" s="142" t="s">
        <v>108</v>
      </c>
      <c r="C67" s="144" t="s">
        <v>57</v>
      </c>
      <c r="D67" s="75">
        <v>1491</v>
      </c>
      <c r="E67" s="75">
        <v>6171</v>
      </c>
      <c r="F67" s="75">
        <v>6121</v>
      </c>
      <c r="G67" s="75">
        <v>2401</v>
      </c>
      <c r="H67" s="96">
        <v>0</v>
      </c>
      <c r="I67" s="88">
        <v>483.5</v>
      </c>
      <c r="J67" s="80">
        <f t="shared" si="7"/>
        <v>483.5</v>
      </c>
      <c r="L67" s="73"/>
    </row>
    <row r="68" spans="1:12" ht="12.75" customHeight="1" x14ac:dyDescent="0.25">
      <c r="A68" s="171"/>
      <c r="B68" s="142" t="s">
        <v>108</v>
      </c>
      <c r="C68" s="144" t="s">
        <v>57</v>
      </c>
      <c r="D68" s="75">
        <v>1491</v>
      </c>
      <c r="E68" s="75">
        <v>6171</v>
      </c>
      <c r="F68" s="75">
        <v>6125</v>
      </c>
      <c r="G68" s="75">
        <v>2401</v>
      </c>
      <c r="H68" s="96">
        <v>0</v>
      </c>
      <c r="I68" s="88">
        <v>270.70999999999998</v>
      </c>
      <c r="J68" s="80">
        <f t="shared" si="7"/>
        <v>270.70999999999998</v>
      </c>
      <c r="L68" s="73"/>
    </row>
    <row r="69" spans="1:12" ht="12.75" customHeight="1" x14ac:dyDescent="0.25">
      <c r="A69" s="127" t="s">
        <v>13</v>
      </c>
      <c r="B69" s="97" t="s">
        <v>104</v>
      </c>
      <c r="C69" s="144" t="s">
        <v>57</v>
      </c>
      <c r="D69" s="97"/>
      <c r="E69" s="75">
        <v>3613</v>
      </c>
      <c r="F69" s="75">
        <v>6121</v>
      </c>
      <c r="G69" s="85" t="s">
        <v>86</v>
      </c>
      <c r="H69" s="96">
        <v>0</v>
      </c>
      <c r="I69" s="88">
        <v>435</v>
      </c>
      <c r="J69" s="80">
        <v>435</v>
      </c>
      <c r="K69" s="45"/>
      <c r="L69" s="73"/>
    </row>
    <row r="70" spans="1:12" ht="12.95" customHeight="1" x14ac:dyDescent="0.25">
      <c r="A70" s="47"/>
      <c r="B70" s="48"/>
      <c r="C70" s="49"/>
      <c r="D70" s="49"/>
      <c r="E70" s="163" t="s">
        <v>22</v>
      </c>
      <c r="F70" s="163"/>
      <c r="G70" s="163"/>
      <c r="H70" s="93">
        <f>SUM(H58:H69)</f>
        <v>9247.6999999999989</v>
      </c>
      <c r="I70" s="93">
        <f t="shared" ref="I70:J70" si="8">SUM(I58:I69)</f>
        <v>435.0000000000004</v>
      </c>
      <c r="J70" s="93">
        <f t="shared" si="8"/>
        <v>9682.6999999999989</v>
      </c>
    </row>
    <row r="71" spans="1:12" ht="12.95" customHeight="1" x14ac:dyDescent="0.25">
      <c r="A71" s="50" t="s">
        <v>32</v>
      </c>
      <c r="B71" s="51"/>
      <c r="C71" s="52"/>
      <c r="D71" s="52"/>
      <c r="E71" s="53"/>
      <c r="F71" s="53"/>
      <c r="G71" s="53"/>
      <c r="H71" s="34"/>
      <c r="I71" s="35"/>
      <c r="J71" s="13"/>
    </row>
    <row r="72" spans="1:12" ht="12.95" customHeight="1" x14ac:dyDescent="0.25">
      <c r="A72" s="92" t="s">
        <v>12</v>
      </c>
      <c r="B72" s="71"/>
      <c r="C72" s="43"/>
      <c r="D72" s="46"/>
      <c r="E72" s="72"/>
      <c r="F72" s="69"/>
      <c r="G72" s="69"/>
      <c r="H72" s="42"/>
      <c r="I72" s="44">
        <v>0</v>
      </c>
      <c r="J72" s="42">
        <f>H72+I72</f>
        <v>0</v>
      </c>
    </row>
    <row r="73" spans="1:12" ht="12.95" customHeight="1" x14ac:dyDescent="0.25">
      <c r="A73" s="16"/>
      <c r="B73" s="15"/>
      <c r="C73" s="16"/>
      <c r="D73" s="16"/>
      <c r="E73" s="175" t="s">
        <v>33</v>
      </c>
      <c r="F73" s="176"/>
      <c r="G73" s="177"/>
      <c r="H73" s="54">
        <f>SUM(H72:H72)</f>
        <v>0</v>
      </c>
      <c r="I73" s="37">
        <f>SUM(I72:I72)</f>
        <v>0</v>
      </c>
      <c r="J73" s="54">
        <f>SUM(J72:J72)</f>
        <v>0</v>
      </c>
    </row>
    <row r="74" spans="1:12" ht="12.95" customHeight="1" x14ac:dyDescent="0.25">
      <c r="A74" s="16"/>
      <c r="B74" s="15"/>
      <c r="C74" s="16"/>
      <c r="D74" s="16"/>
      <c r="E74" s="23"/>
      <c r="F74" s="23"/>
      <c r="G74" s="24"/>
      <c r="H74" s="34"/>
      <c r="I74" s="35"/>
      <c r="J74" s="36"/>
    </row>
    <row r="75" spans="1:12" ht="12.95" customHeight="1" x14ac:dyDescent="0.25">
      <c r="A75" s="3"/>
      <c r="B75" s="77" t="s">
        <v>31</v>
      </c>
      <c r="C75" s="19"/>
      <c r="D75" s="19"/>
      <c r="E75" s="178" t="s">
        <v>15</v>
      </c>
      <c r="F75" s="179"/>
      <c r="G75" s="179"/>
      <c r="H75" s="180"/>
      <c r="I75" s="22">
        <f>I10</f>
        <v>1999.9999999999998</v>
      </c>
      <c r="J75" s="40"/>
    </row>
    <row r="76" spans="1:12" ht="12.95" customHeight="1" x14ac:dyDescent="0.25">
      <c r="A76" s="3"/>
      <c r="B76" s="78"/>
      <c r="C76" s="19"/>
      <c r="D76" s="19"/>
      <c r="E76" s="178" t="s">
        <v>23</v>
      </c>
      <c r="F76" s="179"/>
      <c r="G76" s="179"/>
      <c r="H76" s="180"/>
      <c r="I76" s="22">
        <f>I56+I11</f>
        <v>1565</v>
      </c>
      <c r="J76" s="14"/>
    </row>
    <row r="77" spans="1:12" ht="12.95" customHeight="1" x14ac:dyDescent="0.25">
      <c r="A77" s="3"/>
      <c r="B77" s="78"/>
      <c r="C77" s="19"/>
      <c r="D77" s="19"/>
      <c r="E77" s="178" t="s">
        <v>24</v>
      </c>
      <c r="F77" s="179"/>
      <c r="G77" s="179"/>
      <c r="H77" s="180"/>
      <c r="I77" s="22">
        <f>I70+I12</f>
        <v>435.0000000000004</v>
      </c>
      <c r="J77" s="41"/>
    </row>
    <row r="78" spans="1:12" ht="12.95" customHeight="1" x14ac:dyDescent="0.25">
      <c r="A78" s="3"/>
      <c r="B78" s="78"/>
      <c r="C78" s="19"/>
      <c r="D78" s="19"/>
      <c r="E78" s="178" t="s">
        <v>25</v>
      </c>
      <c r="F78" s="179"/>
      <c r="G78" s="179"/>
      <c r="H78" s="180"/>
      <c r="I78" s="22">
        <f>I76+I77</f>
        <v>2000.0000000000005</v>
      </c>
      <c r="J78" s="41"/>
    </row>
    <row r="79" spans="1:12" ht="12.95" customHeight="1" x14ac:dyDescent="0.25">
      <c r="A79" s="3"/>
      <c r="B79" s="78"/>
      <c r="C79" s="19"/>
      <c r="D79" s="19"/>
      <c r="E79" s="172" t="s">
        <v>26</v>
      </c>
      <c r="F79" s="173"/>
      <c r="G79" s="173"/>
      <c r="H79" s="174"/>
      <c r="I79" s="22">
        <f>I75-I78</f>
        <v>0</v>
      </c>
      <c r="J79" s="41"/>
    </row>
    <row r="80" spans="1:12" ht="12.95" customHeight="1" x14ac:dyDescent="0.25">
      <c r="A80" s="3"/>
      <c r="B80" s="78"/>
      <c r="C80" s="19"/>
      <c r="D80" s="19"/>
      <c r="E80" s="172" t="s">
        <v>27</v>
      </c>
      <c r="F80" s="173"/>
      <c r="G80" s="173"/>
      <c r="H80" s="174"/>
      <c r="I80" s="22">
        <f>I73</f>
        <v>0</v>
      </c>
      <c r="J80" s="41"/>
    </row>
    <row r="81" spans="1:10" ht="12.95" customHeight="1" x14ac:dyDescent="0.25">
      <c r="A81" s="3"/>
      <c r="B81" s="59"/>
      <c r="C81" s="31"/>
      <c r="D81" s="31"/>
      <c r="E81" s="32"/>
      <c r="F81" s="3"/>
      <c r="G81" s="18"/>
      <c r="H81" s="58">
        <v>45609</v>
      </c>
      <c r="I81" s="59"/>
      <c r="J81" s="60">
        <v>45623</v>
      </c>
    </row>
    <row r="82" spans="1:10" ht="12.95" customHeight="1" x14ac:dyDescent="0.25">
      <c r="A82" s="3"/>
      <c r="B82" s="77" t="s">
        <v>34</v>
      </c>
      <c r="C82" s="19"/>
      <c r="D82" s="19"/>
      <c r="E82" s="33" t="s">
        <v>28</v>
      </c>
      <c r="F82" s="25"/>
      <c r="G82" s="26"/>
      <c r="H82" s="61">
        <v>628709.82999999996</v>
      </c>
      <c r="I82" s="62">
        <f>I75</f>
        <v>1999.9999999999998</v>
      </c>
      <c r="J82" s="62">
        <f>H82+I82</f>
        <v>630709.82999999996</v>
      </c>
    </row>
    <row r="83" spans="1:10" ht="12.95" customHeight="1" x14ac:dyDescent="0.25">
      <c r="A83" s="3"/>
      <c r="B83" s="78"/>
      <c r="C83" s="19"/>
      <c r="D83" s="19"/>
      <c r="E83" s="27" t="s">
        <v>23</v>
      </c>
      <c r="F83" s="28"/>
      <c r="G83" s="21"/>
      <c r="H83" s="63">
        <v>548266.96</v>
      </c>
      <c r="I83" s="62">
        <f>I56+I11</f>
        <v>1565</v>
      </c>
      <c r="J83" s="64">
        <f>H83+I83</f>
        <v>549831.96</v>
      </c>
    </row>
    <row r="84" spans="1:10" ht="12.95" customHeight="1" x14ac:dyDescent="0.25">
      <c r="A84" s="3"/>
      <c r="B84" s="78"/>
      <c r="C84" s="19"/>
      <c r="D84" s="19"/>
      <c r="E84" s="14" t="s">
        <v>24</v>
      </c>
      <c r="F84" s="18"/>
      <c r="G84" s="29"/>
      <c r="H84" s="63">
        <v>232612.46</v>
      </c>
      <c r="I84" s="62">
        <f>I70+I12</f>
        <v>435.0000000000004</v>
      </c>
      <c r="J84" s="64">
        <f>H84+I84</f>
        <v>233047.46</v>
      </c>
    </row>
    <row r="85" spans="1:10" ht="12.95" customHeight="1" x14ac:dyDescent="0.25">
      <c r="A85" s="3"/>
      <c r="B85" s="79"/>
      <c r="C85" s="31"/>
      <c r="D85" s="31"/>
      <c r="E85" s="30" t="s">
        <v>29</v>
      </c>
      <c r="F85" s="28"/>
      <c r="G85" s="21"/>
      <c r="H85" s="62">
        <f>H83+H84</f>
        <v>780879.41999999993</v>
      </c>
      <c r="I85" s="62">
        <f>SUM(I83:I84)</f>
        <v>2000.0000000000005</v>
      </c>
      <c r="J85" s="62">
        <f>SUM(J83:J84)</f>
        <v>782879.41999999993</v>
      </c>
    </row>
    <row r="86" spans="1:10" ht="12.95" customHeight="1" x14ac:dyDescent="0.25">
      <c r="A86" s="3"/>
      <c r="B86" s="59"/>
      <c r="C86" s="31"/>
      <c r="D86" s="31"/>
      <c r="E86" s="14" t="s">
        <v>18</v>
      </c>
      <c r="F86" s="18"/>
      <c r="G86" s="29"/>
      <c r="H86" s="64">
        <f>H82-H85</f>
        <v>-152169.58999999997</v>
      </c>
      <c r="I86" s="62">
        <f>I82-I85</f>
        <v>0</v>
      </c>
      <c r="J86" s="64">
        <f>J82-J85</f>
        <v>-152169.58999999997</v>
      </c>
    </row>
    <row r="87" spans="1:10" ht="12.95" customHeight="1" x14ac:dyDescent="0.25">
      <c r="A87" s="3"/>
      <c r="B87" s="76" t="s">
        <v>110</v>
      </c>
      <c r="C87" s="31"/>
      <c r="D87" s="31"/>
      <c r="E87" s="27" t="s">
        <v>30</v>
      </c>
      <c r="F87" s="28"/>
      <c r="G87" s="21"/>
      <c r="H87" s="65">
        <v>152169.59</v>
      </c>
      <c r="I87" s="62">
        <f>I80</f>
        <v>0</v>
      </c>
      <c r="J87" s="64">
        <f>H87+I87</f>
        <v>152169.59</v>
      </c>
    </row>
    <row r="88" spans="1:10" ht="12.95" customHeight="1" x14ac:dyDescent="0.25"/>
    <row r="89" spans="1:10" ht="12.95" customHeight="1" x14ac:dyDescent="0.25"/>
    <row r="90" spans="1:10" ht="12.95" customHeight="1" x14ac:dyDescent="0.25"/>
    <row r="91" spans="1:10" ht="12.95" customHeight="1" x14ac:dyDescent="0.25"/>
    <row r="92" spans="1:10" ht="12.95" customHeight="1" x14ac:dyDescent="0.25"/>
    <row r="93" spans="1:10" ht="12.95" customHeight="1" x14ac:dyDescent="0.25"/>
    <row r="94" spans="1:10" ht="12.95" customHeight="1" x14ac:dyDescent="0.25"/>
    <row r="95" spans="1:10" ht="12.95" customHeight="1" x14ac:dyDescent="0.25"/>
    <row r="96" spans="1:10" ht="12.95" customHeight="1" x14ac:dyDescent="0.25"/>
    <row r="97" ht="12.95" customHeight="1" x14ac:dyDescent="0.25"/>
    <row r="98" ht="12.95" customHeight="1" x14ac:dyDescent="0.25"/>
    <row r="99" ht="12.95" customHeight="1" x14ac:dyDescent="0.25"/>
  </sheetData>
  <mergeCells count="31">
    <mergeCell ref="E80:H80"/>
    <mergeCell ref="E73:G73"/>
    <mergeCell ref="E75:H75"/>
    <mergeCell ref="E76:H76"/>
    <mergeCell ref="E77:H77"/>
    <mergeCell ref="E78:H78"/>
    <mergeCell ref="E79:H79"/>
    <mergeCell ref="E70:G70"/>
    <mergeCell ref="E56:G56"/>
    <mergeCell ref="A33:A36"/>
    <mergeCell ref="A30:A32"/>
    <mergeCell ref="E10:G10"/>
    <mergeCell ref="A58:A68"/>
    <mergeCell ref="A41:A50"/>
    <mergeCell ref="A51:A53"/>
    <mergeCell ref="A54:A55"/>
    <mergeCell ref="H1:J1"/>
    <mergeCell ref="B2:B3"/>
    <mergeCell ref="E2:E3"/>
    <mergeCell ref="F2:F3"/>
    <mergeCell ref="G2:G3"/>
    <mergeCell ref="K7:K8"/>
    <mergeCell ref="A5:A6"/>
    <mergeCell ref="A37:A40"/>
    <mergeCell ref="E11:G11"/>
    <mergeCell ref="E12:G12"/>
    <mergeCell ref="E13:G13"/>
    <mergeCell ref="A15:A16"/>
    <mergeCell ref="A17:A18"/>
    <mergeCell ref="A7:A8"/>
    <mergeCell ref="A19:A29"/>
  </mergeCells>
  <conditionalFormatting sqref="C10:D12 B1:B2">
    <cfRule type="expression" dxfId="65" priority="1129" stopIfTrue="1">
      <formula>#REF!="Z"</formula>
    </cfRule>
    <cfRule type="expression" dxfId="64" priority="1130" stopIfTrue="1">
      <formula>#REF!="T"</formula>
    </cfRule>
    <cfRule type="expression" dxfId="63" priority="1131" stopIfTrue="1">
      <formula>#REF!="Y"</formula>
    </cfRule>
  </conditionalFormatting>
  <conditionalFormatting sqref="H83">
    <cfRule type="expression" dxfId="62" priority="1126" stopIfTrue="1">
      <formula>$J83="Z"</formula>
    </cfRule>
    <cfRule type="expression" dxfId="61" priority="1127" stopIfTrue="1">
      <formula>$J83="T"</formula>
    </cfRule>
    <cfRule type="expression" dxfId="60" priority="1128" stopIfTrue="1">
      <formula>$J83="Y"</formula>
    </cfRule>
  </conditionalFormatting>
  <conditionalFormatting sqref="H84">
    <cfRule type="expression" dxfId="59" priority="1123" stopIfTrue="1">
      <formula>$J84="Z"</formula>
    </cfRule>
    <cfRule type="expression" dxfId="58" priority="1124" stopIfTrue="1">
      <formula>$J84="T"</formula>
    </cfRule>
    <cfRule type="expression" dxfId="57" priority="1125" stopIfTrue="1">
      <formula>$J84="Y"</formula>
    </cfRule>
  </conditionalFormatting>
  <conditionalFormatting sqref="H82">
    <cfRule type="expression" dxfId="56" priority="1120" stopIfTrue="1">
      <formula>$J82="Z"</formula>
    </cfRule>
    <cfRule type="expression" dxfId="55" priority="1121" stopIfTrue="1">
      <formula>$J82="T"</formula>
    </cfRule>
    <cfRule type="expression" dxfId="54" priority="1122" stopIfTrue="1">
      <formula>$J82="Y"</formula>
    </cfRule>
  </conditionalFormatting>
  <conditionalFormatting sqref="H83">
    <cfRule type="expression" dxfId="53" priority="1117" stopIfTrue="1">
      <formula>$J83="Z"</formula>
    </cfRule>
    <cfRule type="expression" dxfId="52" priority="1118" stopIfTrue="1">
      <formula>$J83="T"</formula>
    </cfRule>
    <cfRule type="expression" dxfId="51" priority="1119" stopIfTrue="1">
      <formula>$J83="Y"</formula>
    </cfRule>
  </conditionalFormatting>
  <conditionalFormatting sqref="H84">
    <cfRule type="expression" dxfId="50" priority="1114" stopIfTrue="1">
      <formula>$J84="Z"</formula>
    </cfRule>
    <cfRule type="expression" dxfId="49" priority="1115" stopIfTrue="1">
      <formula>$J84="T"</formula>
    </cfRule>
    <cfRule type="expression" dxfId="48" priority="1116" stopIfTrue="1">
      <formula>$J84="Y"</formula>
    </cfRule>
  </conditionalFormatting>
  <conditionalFormatting sqref="B1:B2">
    <cfRule type="expression" dxfId="47" priority="1132" stopIfTrue="1">
      <formula>#REF!="Z"</formula>
    </cfRule>
    <cfRule type="expression" dxfId="46" priority="1133" stopIfTrue="1">
      <formula>#REF!="T"</formula>
    </cfRule>
    <cfRule type="expression" dxfId="45" priority="1134" stopIfTrue="1">
      <formula>#REF!="Y"</formula>
    </cfRule>
  </conditionalFormatting>
  <conditionalFormatting sqref="B15:B16">
    <cfRule type="expression" dxfId="44" priority="31" stopIfTrue="1">
      <formula>$L15="Z"</formula>
    </cfRule>
    <cfRule type="expression" dxfId="43" priority="32" stopIfTrue="1">
      <formula>$L15="T"</formula>
    </cfRule>
    <cfRule type="expression" dxfId="42" priority="33" stopIfTrue="1">
      <formula>$L15="Y"</formula>
    </cfRule>
    <cfRule type="expression" dxfId="41" priority="34" stopIfTrue="1">
      <formula>$P15="Z"</formula>
    </cfRule>
    <cfRule type="expression" dxfId="40" priority="35" stopIfTrue="1">
      <formula>$P15="T"</formula>
    </cfRule>
    <cfRule type="expression" dxfId="39" priority="36" stopIfTrue="1">
      <formula>$P15="Y"</formula>
    </cfRule>
    <cfRule type="expression" dxfId="38" priority="37" stopIfTrue="1">
      <formula>$K15="Z"</formula>
    </cfRule>
    <cfRule type="expression" dxfId="37" priority="38" stopIfTrue="1">
      <formula>$K15="T"</formula>
    </cfRule>
    <cfRule type="expression" dxfId="36" priority="39" stopIfTrue="1">
      <formula>$K15="Y"</formula>
    </cfRule>
    <cfRule type="expression" dxfId="35" priority="40" stopIfTrue="1">
      <formula>#REF!="Z"</formula>
    </cfRule>
    <cfRule type="expression" dxfId="34" priority="44" stopIfTrue="1">
      <formula>#REF!="T"</formula>
    </cfRule>
    <cfRule type="expression" dxfId="33" priority="45" stopIfTrue="1">
      <formula>#REF!="Y"</formula>
    </cfRule>
  </conditionalFormatting>
  <conditionalFormatting sqref="B15:B16">
    <cfRule type="expression" dxfId="32" priority="41" stopIfTrue="1">
      <formula>$N15="Z"</formula>
    </cfRule>
    <cfRule type="expression" dxfId="31" priority="42" stopIfTrue="1">
      <formula>$N15="T"</formula>
    </cfRule>
    <cfRule type="expression" dxfId="30" priority="43" stopIfTrue="1">
      <formula>$N15="Y"</formula>
    </cfRule>
  </conditionalFormatting>
  <conditionalFormatting sqref="B17:B18">
    <cfRule type="expression" dxfId="29" priority="16" stopIfTrue="1">
      <formula>$N17="Z"</formula>
    </cfRule>
    <cfRule type="expression" dxfId="28" priority="17" stopIfTrue="1">
      <formula>$N17="T"</formula>
    </cfRule>
    <cfRule type="expression" dxfId="27" priority="18" stopIfTrue="1">
      <formula>$N17="Y"</formula>
    </cfRule>
    <cfRule type="expression" dxfId="26" priority="19" stopIfTrue="1">
      <formula>$L17="Z"</formula>
    </cfRule>
    <cfRule type="expression" dxfId="25" priority="20" stopIfTrue="1">
      <formula>$L17="T"</formula>
    </cfRule>
    <cfRule type="expression" dxfId="24" priority="21" stopIfTrue="1">
      <formula>$L17="Y"</formula>
    </cfRule>
    <cfRule type="expression" dxfId="23" priority="22" stopIfTrue="1">
      <formula>$P17="Z"</formula>
    </cfRule>
    <cfRule type="expression" dxfId="22" priority="23" stopIfTrue="1">
      <formula>$P17="T"</formula>
    </cfRule>
    <cfRule type="expression" dxfId="21" priority="24" stopIfTrue="1">
      <formula>$P17="Y"</formula>
    </cfRule>
    <cfRule type="expression" dxfId="20" priority="25" stopIfTrue="1">
      <formula>$K17="Z"</formula>
    </cfRule>
    <cfRule type="expression" dxfId="19" priority="26" stopIfTrue="1">
      <formula>$K17="T"</formula>
    </cfRule>
    <cfRule type="expression" dxfId="18" priority="27" stopIfTrue="1">
      <formula>$K17="Y"</formula>
    </cfRule>
    <cfRule type="expression" dxfId="17" priority="28" stopIfTrue="1">
      <formula>#REF!="Z"</formula>
    </cfRule>
    <cfRule type="expression" dxfId="16" priority="29" stopIfTrue="1">
      <formula>#REF!="T"</formula>
    </cfRule>
    <cfRule type="expression" dxfId="15" priority="30" stopIfTrue="1">
      <formula>#REF!="Y"</formula>
    </cfRule>
  </conditionalFormatting>
  <conditionalFormatting sqref="B33">
    <cfRule type="expression" dxfId="14" priority="13" stopIfTrue="1">
      <formula>$L33="Z"</formula>
    </cfRule>
    <cfRule type="expression" dxfId="13" priority="14" stopIfTrue="1">
      <formula>$L33="T"</formula>
    </cfRule>
    <cfRule type="expression" dxfId="12" priority="15" stopIfTrue="1">
      <formula>$L33="Y"</formula>
    </cfRule>
  </conditionalFormatting>
  <conditionalFormatting sqref="B58:B68">
    <cfRule type="expression" dxfId="11" priority="10" stopIfTrue="1">
      <formula>#REF!="Z"</formula>
    </cfRule>
    <cfRule type="expression" dxfId="10" priority="11" stopIfTrue="1">
      <formula>#REF!="T"</formula>
    </cfRule>
    <cfRule type="expression" dxfId="9" priority="12" stopIfTrue="1">
      <formula>#REF!="Y"</formula>
    </cfRule>
  </conditionalFormatting>
  <conditionalFormatting sqref="B41:B43 B49:B50">
    <cfRule type="expression" dxfId="8" priority="7" stopIfTrue="1">
      <formula>$L41="Z"</formula>
    </cfRule>
    <cfRule type="expression" dxfId="7" priority="8" stopIfTrue="1">
      <formula>$L41="T"</formula>
    </cfRule>
    <cfRule type="expression" dxfId="6" priority="9" stopIfTrue="1">
      <formula>$L41="Y"</formula>
    </cfRule>
  </conditionalFormatting>
  <conditionalFormatting sqref="B46:B47">
    <cfRule type="expression" dxfId="5" priority="4" stopIfTrue="1">
      <formula>$L46="Z"</formula>
    </cfRule>
    <cfRule type="expression" dxfId="4" priority="5" stopIfTrue="1">
      <formula>$L46="T"</formula>
    </cfRule>
    <cfRule type="expression" dxfId="3" priority="6" stopIfTrue="1">
      <formula>$L46="Y"</formula>
    </cfRule>
  </conditionalFormatting>
  <conditionalFormatting sqref="B48">
    <cfRule type="expression" dxfId="2" priority="1" stopIfTrue="1">
      <formula>$L48="Z"</formula>
    </cfRule>
    <cfRule type="expression" dxfId="1" priority="2" stopIfTrue="1">
      <formula>$L48="T"</formula>
    </cfRule>
    <cfRule type="expression" dxfId="0" priority="3" stopIfTrue="1">
      <formula>$L48="Y"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2024-11-28T11:15:02Z</cp:lastPrinted>
  <dcterms:created xsi:type="dcterms:W3CDTF">2019-02-01T08:27:03Z</dcterms:created>
  <dcterms:modified xsi:type="dcterms:W3CDTF">2024-11-28T11:15:08Z</dcterms:modified>
</cp:coreProperties>
</file>