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02\users\stetkarova\RO\2025\RO č. 4 23.04.2025\"/>
    </mc:Choice>
  </mc:AlternateContent>
  <bookViews>
    <workbookView xWindow="240" yWindow="45" windowWidth="20115" windowHeight="7995"/>
  </bookViews>
  <sheets>
    <sheet name="RO č. 4 23.4.2025" sheetId="3" r:id="rId1"/>
  </sheets>
  <calcPr calcId="162913"/>
</workbook>
</file>

<file path=xl/calcChain.xml><?xml version="1.0" encoding="utf-8"?>
<calcChain xmlns="http://schemas.openxmlformats.org/spreadsheetml/2006/main">
  <c r="I63" i="3" l="1"/>
  <c r="J63" i="3"/>
  <c r="H63" i="3"/>
  <c r="H19" i="3" l="1"/>
  <c r="I51" i="3"/>
  <c r="J50" i="3"/>
  <c r="J62" i="3"/>
  <c r="J49" i="3"/>
  <c r="J48" i="3"/>
  <c r="J61" i="3"/>
  <c r="J60" i="3"/>
  <c r="J47" i="3"/>
  <c r="J46" i="3"/>
  <c r="J59" i="3"/>
  <c r="J54" i="3"/>
  <c r="J55" i="3"/>
  <c r="J56" i="3"/>
  <c r="J57" i="3"/>
  <c r="J58" i="3"/>
  <c r="J45" i="3" l="1"/>
  <c r="J44" i="3"/>
  <c r="J43" i="3"/>
  <c r="J42" i="3"/>
  <c r="J41" i="3"/>
  <c r="J40" i="3"/>
  <c r="J39" i="3"/>
  <c r="J38" i="3"/>
  <c r="J37" i="3"/>
  <c r="J36" i="3"/>
  <c r="J33" i="3" l="1"/>
  <c r="J32" i="3" l="1"/>
  <c r="J31" i="3"/>
  <c r="J27" i="3"/>
  <c r="J28" i="3"/>
  <c r="J29" i="3"/>
  <c r="J30" i="3"/>
  <c r="I20" i="3" l="1"/>
  <c r="H20" i="3"/>
  <c r="I19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20" i="3" l="1"/>
  <c r="H51" i="3" l="1"/>
  <c r="J35" i="3" l="1"/>
  <c r="J34" i="3" l="1"/>
  <c r="J26" i="3"/>
  <c r="J51" i="3" l="1"/>
  <c r="J53" i="3"/>
  <c r="J5" i="3"/>
  <c r="J19" i="3" s="1"/>
  <c r="I66" i="3" l="1"/>
  <c r="J66" i="3"/>
  <c r="H66" i="3"/>
  <c r="I68" i="3" l="1"/>
  <c r="H78" i="3"/>
  <c r="H79" i="3" s="1"/>
  <c r="I73" i="3"/>
  <c r="I80" i="3" s="1"/>
  <c r="J80" i="3" s="1"/>
  <c r="I76" i="3" l="1"/>
  <c r="J76" i="3" s="1"/>
  <c r="I69" i="3"/>
  <c r="H22" i="3"/>
  <c r="I77" i="3"/>
  <c r="J77" i="3" s="1"/>
  <c r="I75" i="3"/>
  <c r="I70" i="3"/>
  <c r="I22" i="3"/>
  <c r="J78" i="3" l="1"/>
  <c r="J22" i="3"/>
  <c r="I71" i="3"/>
  <c r="I72" i="3" s="1"/>
  <c r="I78" i="3"/>
  <c r="I79" i="3" s="1"/>
  <c r="J75" i="3"/>
  <c r="J79" i="3" l="1"/>
</calcChain>
</file>

<file path=xl/sharedStrings.xml><?xml version="1.0" encoding="utf-8"?>
<sst xmlns="http://schemas.openxmlformats.org/spreadsheetml/2006/main" count="211" uniqueCount="137">
  <si>
    <t>Poř.</t>
  </si>
  <si>
    <t xml:space="preserve"> </t>
  </si>
  <si>
    <t>§</t>
  </si>
  <si>
    <t>Pol.</t>
  </si>
  <si>
    <t>Org.</t>
  </si>
  <si>
    <t xml:space="preserve">Platný </t>
  </si>
  <si>
    <t>RO</t>
  </si>
  <si>
    <t>Nový</t>
  </si>
  <si>
    <t>čís.</t>
  </si>
  <si>
    <t>rozpočet</t>
  </si>
  <si>
    <t xml:space="preserve">A) Změny příjmů a jejich použití </t>
  </si>
  <si>
    <t>1.</t>
  </si>
  <si>
    <t>Příjmy celkem</t>
  </si>
  <si>
    <t>Výdaje provozní (běžné)</t>
  </si>
  <si>
    <t>Výdaje (investiční)</t>
  </si>
  <si>
    <t>Příjmy - výdaje</t>
  </si>
  <si>
    <t>B) Změny v běžných výdajích</t>
  </si>
  <si>
    <t>Výdaje běžné saldo</t>
  </si>
  <si>
    <t xml:space="preserve">C) Změny v investicích  </t>
  </si>
  <si>
    <t>Investice saldo</t>
  </si>
  <si>
    <t>Běžné výdaje</t>
  </si>
  <si>
    <t>Investice</t>
  </si>
  <si>
    <t>Celkové výdaje (běžné+investice)</t>
  </si>
  <si>
    <t>P-V-I</t>
  </si>
  <si>
    <t>Financování</t>
  </si>
  <si>
    <t>Příjmy</t>
  </si>
  <si>
    <t>Celkové výdaje (BV+inv)</t>
  </si>
  <si>
    <t>Finance</t>
  </si>
  <si>
    <t>Rekapitulace Rozpočtového opatření</t>
  </si>
  <si>
    <t>D) Změny ve financování</t>
  </si>
  <si>
    <t>Financování saldo</t>
  </si>
  <si>
    <t>P= příjmy   V= výdaje   NZ= nově zařazeno do R2025</t>
  </si>
  <si>
    <t>ÚZ</t>
  </si>
  <si>
    <t xml:space="preserve">N, Z, </t>
  </si>
  <si>
    <t>Rekapitulace celkového rozpočtu města na rok 2025 včetně RO</t>
  </si>
  <si>
    <t>2.</t>
  </si>
  <si>
    <t>4.</t>
  </si>
  <si>
    <t>Otrokovice, 23.4.2025</t>
  </si>
  <si>
    <t xml:space="preserve">Rozpočtové opatření č. 4/2025 - změna schváleného rozpočtu roku 2025 - duben (údaje v tis. Kč) </t>
  </si>
  <si>
    <t>č. 4</t>
  </si>
  <si>
    <t>Příjem nein. dotace od ZK pro SENIOR př. org., denní stacionář, IS 1373730, P</t>
  </si>
  <si>
    <t>Transfer nein. dotace od ZK pro SENIOR př. org., denní stacionář, IS 1373730, V</t>
  </si>
  <si>
    <t>Příjem nein. dotace od ZK pro SENIOR př. org., domov pro seniory, IS 1869567, P</t>
  </si>
  <si>
    <t>Transfer nein. dotace od ZK pro SENIOR př. org., domov pro seniory, IS 1869567, V</t>
  </si>
  <si>
    <t>Příjem nein. dotace od ZK pro SENIOR př. org., peč. služba, IS 2119454, P</t>
  </si>
  <si>
    <t>Transfer nein. dotace od ZK pro SENIOR př. org., peč. služba, IS 2119454, V</t>
  </si>
  <si>
    <t>Příjem nein. dotace od ZK pro SENIOR př. org., domov pro seniory, IS 3511015, P</t>
  </si>
  <si>
    <t>Transfer nein. dotace od ZK pro SENIOR př. org., domov pro seniory, IS 3511015, V</t>
  </si>
  <si>
    <t>Příjem nein. dotace od ZK pro SENIOR př. org., odleh. služba, IS 3940307, P</t>
  </si>
  <si>
    <t>Transfer nein. dotace od ZK pro SENIOR př. org., odleh. služba, IS 3940307, V</t>
  </si>
  <si>
    <t>Příjem nein. dotace od ZK pro SENIOR př. org., DZR, IS 6696436, P</t>
  </si>
  <si>
    <t>Transfer nein. dotace od ZK pro SENIOR př. org., DZR, IS 6696436, V</t>
  </si>
  <si>
    <t>Příjem nein. dotace od ZK pro SENIOR př. org., odleh. služba, IS 7318632, P</t>
  </si>
  <si>
    <t>Transfer nein. dotace od ZK pro SENIOR př. org., odleh. služba, IS 7318632, V</t>
  </si>
  <si>
    <t>00100</t>
  </si>
  <si>
    <t>0483</t>
  </si>
  <si>
    <t>0482</t>
  </si>
  <si>
    <t>0480</t>
  </si>
  <si>
    <t>0470</t>
  </si>
  <si>
    <t>0450</t>
  </si>
  <si>
    <t>0452</t>
  </si>
  <si>
    <t>0481</t>
  </si>
  <si>
    <t>NZ</t>
  </si>
  <si>
    <t>0165</t>
  </si>
  <si>
    <t>2143</t>
  </si>
  <si>
    <t>5213</t>
  </si>
  <si>
    <t>0603</t>
  </si>
  <si>
    <t>0516</t>
  </si>
  <si>
    <t>SOC Nein. dotace na činnost Poradenské a kriz. centrum př. org., IČO 0839281, intervenční centra</t>
  </si>
  <si>
    <t>SOC Nein. dotace na činnost Poradenské a kriz. centrum př. org., IČO 0839281, odb. soc. poradenství</t>
  </si>
  <si>
    <t>0488</t>
  </si>
  <si>
    <t>SOC Nein. dotace na činnost Poradenské a kriz. centrum př. org., IČO 0839281, krizová pomoc</t>
  </si>
  <si>
    <t>SOC Nein. dotace na činnost Poradenské a kriz. centrum př. org., IČO 0839281, soc. aktiviz. služby pro rodiny s dětmi</t>
  </si>
  <si>
    <t>SOC Nein. dotace na čin., pro Domov pro seniory Napajedla, př. org., IČ 70850976, domov pro seniory</t>
  </si>
  <si>
    <t>0595</t>
  </si>
  <si>
    <t>SOC Nein. dotace Společnost pro ranou péči, pobočka pro zrak Olomouc, IČO 75095009</t>
  </si>
  <si>
    <t>0544</t>
  </si>
  <si>
    <t>SOC Nein. dotace na činnost pro Domov pro seniory Lukov, IČ 70850941, př. org., domov pro seniory</t>
  </si>
  <si>
    <t>0772</t>
  </si>
  <si>
    <t>SOC Nein. dotace na činnost pro Soc. sl. Uherské Hradiště, př. org., IČO 00092096, Domov pro seniory</t>
  </si>
  <si>
    <t>SOC Nein. dotace na činnost pro Soc. sl. Uherské Hradiště, př. org., IČO 00092096, DZR</t>
  </si>
  <si>
    <t>0567</t>
  </si>
  <si>
    <t>3.</t>
  </si>
  <si>
    <t>0518</t>
  </si>
  <si>
    <t>0803</t>
  </si>
  <si>
    <t>0522</t>
  </si>
  <si>
    <t>0172</t>
  </si>
  <si>
    <t>1244</t>
  </si>
  <si>
    <t>0799</t>
  </si>
  <si>
    <t>0506</t>
  </si>
  <si>
    <t>1245</t>
  </si>
  <si>
    <t>0730</t>
  </si>
  <si>
    <t>OŠK TJ Jiskra Otrokovice z.s. - volejbalový turnaj smíšených družstev</t>
  </si>
  <si>
    <t>3639</t>
  </si>
  <si>
    <t>3099</t>
  </si>
  <si>
    <t>2219</t>
  </si>
  <si>
    <t>9308</t>
  </si>
  <si>
    <t>2212</t>
  </si>
  <si>
    <t>9335</t>
  </si>
  <si>
    <t>3314</t>
  </si>
  <si>
    <t>2203</t>
  </si>
  <si>
    <t>3412</t>
  </si>
  <si>
    <t>2163</t>
  </si>
  <si>
    <t>2229</t>
  </si>
  <si>
    <t>2164</t>
  </si>
  <si>
    <t>0128</t>
  </si>
  <si>
    <t>3745</t>
  </si>
  <si>
    <t>2570</t>
  </si>
  <si>
    <t>3113</t>
  </si>
  <si>
    <t>4165</t>
  </si>
  <si>
    <t>3611</t>
  </si>
  <si>
    <t>2151</t>
  </si>
  <si>
    <t>2121</t>
  </si>
  <si>
    <t>KST Zvýšení fin. prosteřdků pro Ot. BESEDU s.r.o. na podporu cestovního ruchu (mobilní aplikace)</t>
  </si>
  <si>
    <t>ORM Projekty nejbližších let - ORM</t>
  </si>
  <si>
    <t>ORM ZŠ Mánesova rekonstrukce kuchyně</t>
  </si>
  <si>
    <t>ORM Trávníky revitalizace sídliště</t>
  </si>
  <si>
    <t>ORM Páteřní cyklostezka O. - V. napojení Baťov</t>
  </si>
  <si>
    <t>ORM Křižovatka Komenského Nadjezd</t>
  </si>
  <si>
    <t>ORM Rekonstrukce Městské knihovny - pobočka Baťov</t>
  </si>
  <si>
    <t>ORM Revitalizace SA Trávníky</t>
  </si>
  <si>
    <t>ORM Dopravní opatření Baťov</t>
  </si>
  <si>
    <t>ORM Laziště ZTV + výstavba RD</t>
  </si>
  <si>
    <t>OŠK Fin. dar ze záštita místostarosty</t>
  </si>
  <si>
    <t>OŠK Fin. dary ze záštity starostky</t>
  </si>
  <si>
    <t>ORM Výdaje určené na akci "stavba roku" - zvýšení</t>
  </si>
  <si>
    <t>KST Mediální výstupy - přesun na OB - pořízení mobilní aplikace</t>
  </si>
  <si>
    <t>OŠK Nein. dotace pro Kaboo Agency s.r.o., IČO 03625630, na akci Stetson and Bourbon</t>
  </si>
  <si>
    <t>OŠK Nein. dotace pro Jackie Pro s.r.o., IČO 07585136 na Lážo Plážo 2025</t>
  </si>
  <si>
    <t>OŠK Fin. dar pro Moravský rybářský svaz, z.s. pobočný spolek Otrokovice - rybářské závody Štěrkoviště</t>
  </si>
  <si>
    <t>OŠK Fin. dar pro Ženský pěvecký sbor Otrokovice, z.s. - festival Ženská srdce</t>
  </si>
  <si>
    <t>OŠK Fin. dar pro RNDr. Lenka Vychodilová, IČO 45686246 - veřejné cvičení Jóga v parku</t>
  </si>
  <si>
    <t>ORM Studie sídelní zeleně Otrokovice, projekt, OPŽP 2021-2027</t>
  </si>
  <si>
    <t>Příloha k us. RMO/9/7/25</t>
  </si>
  <si>
    <t>SOC Nein. dotace poskytovatelům soc. služeb, rozdělení dle us. č. RMO/27/7/25</t>
  </si>
  <si>
    <t>OŠK Poskytnutí neinv. dotací v oblasti kultury, dle us. č. RMO/7/7/25</t>
  </si>
  <si>
    <t>OŠK Poskytnutí neinv. dotací v oblasti kultury, dle us. č. RMO/6/7/25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</si>
</sst>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0" borderId="0"/>
    <xf numFmtId="0" fontId="3" fillId="0" borderId="0"/>
  </cellStyleXfs>
  <cellXfs count="14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3" fillId="0" borderId="4" xfId="0" applyFont="1" applyFill="1" applyBorder="1"/>
    <xf numFmtId="4" fontId="2" fillId="0" borderId="5" xfId="0" applyNumberFormat="1" applyFont="1" applyFill="1" applyBorder="1" applyAlignment="1">
      <alignment horizontal="right"/>
    </xf>
    <xf numFmtId="4" fontId="3" fillId="0" borderId="5" xfId="0" applyNumberFormat="1" applyFont="1" applyFill="1" applyBorder="1" applyAlignment="1">
      <alignment horizontal="right"/>
    </xf>
    <xf numFmtId="0" fontId="3" fillId="4" borderId="6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/>
    </xf>
    <xf numFmtId="49" fontId="3" fillId="4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4" fontId="3" fillId="4" borderId="7" xfId="0" applyNumberFormat="1" applyFont="1" applyFill="1" applyBorder="1" applyAlignment="1">
      <alignment horizontal="right"/>
    </xf>
    <xf numFmtId="0" fontId="3" fillId="0" borderId="6" xfId="0" applyFont="1" applyBorder="1"/>
    <xf numFmtId="0" fontId="3" fillId="4" borderId="0" xfId="0" applyFont="1" applyFill="1" applyBorder="1"/>
    <xf numFmtId="0" fontId="3" fillId="4" borderId="0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0" fontId="3" fillId="0" borderId="8" xfId="0" applyFont="1" applyBorder="1"/>
    <xf numFmtId="4" fontId="2" fillId="0" borderId="5" xfId="0" applyNumberFormat="1" applyFont="1" applyBorder="1"/>
    <xf numFmtId="4" fontId="2" fillId="0" borderId="7" xfId="0" applyNumberFormat="1" applyFont="1" applyBorder="1"/>
    <xf numFmtId="4" fontId="3" fillId="0" borderId="9" xfId="0" applyNumberFormat="1" applyFont="1" applyBorder="1"/>
    <xf numFmtId="0" fontId="3" fillId="4" borderId="0" xfId="0" applyFont="1" applyFill="1" applyBorder="1" applyAlignment="1">
      <alignment horizontal="right"/>
    </xf>
    <xf numFmtId="49" fontId="2" fillId="4" borderId="0" xfId="0" applyNumberFormat="1" applyFont="1" applyFill="1" applyBorder="1" applyAlignment="1">
      <alignment horizontal="right"/>
    </xf>
    <xf numFmtId="0" fontId="2" fillId="0" borderId="0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4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3" xfId="0" applyFont="1" applyBorder="1"/>
    <xf numFmtId="4" fontId="3" fillId="4" borderId="13" xfId="0" applyNumberFormat="1" applyFont="1" applyFill="1" applyBorder="1" applyAlignment="1">
      <alignment horizontal="right"/>
    </xf>
    <xf numFmtId="4" fontId="2" fillId="4" borderId="13" xfId="0" applyNumberFormat="1" applyFont="1" applyFill="1" applyBorder="1" applyAlignment="1">
      <alignment horizontal="right"/>
    </xf>
    <xf numFmtId="4" fontId="3" fillId="4" borderId="0" xfId="0" applyNumberFormat="1" applyFont="1" applyFill="1" applyBorder="1" applyAlignment="1">
      <alignment horizontal="right"/>
    </xf>
    <xf numFmtId="4" fontId="2" fillId="4" borderId="5" xfId="0" applyNumberFormat="1" applyFont="1" applyFill="1" applyBorder="1" applyAlignment="1">
      <alignment horizontal="right"/>
    </xf>
    <xf numFmtId="0" fontId="2" fillId="0" borderId="0" xfId="0" applyFont="1"/>
    <xf numFmtId="0" fontId="2" fillId="0" borderId="15" xfId="0" applyFont="1" applyBorder="1" applyAlignment="1">
      <alignment horizontal="left"/>
    </xf>
    <xf numFmtId="4" fontId="2" fillId="0" borderId="6" xfId="0" applyNumberFormat="1" applyFont="1" applyBorder="1"/>
    <xf numFmtId="4" fontId="3" fillId="0" borderId="6" xfId="0" applyNumberFormat="1" applyFont="1" applyBorder="1"/>
    <xf numFmtId="49" fontId="3" fillId="0" borderId="5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vertical="center"/>
    </xf>
    <xf numFmtId="0" fontId="0" fillId="0" borderId="0" xfId="0"/>
    <xf numFmtId="0" fontId="2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10" xfId="0" applyFont="1" applyFill="1" applyBorder="1"/>
    <xf numFmtId="0" fontId="3" fillId="4" borderId="10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left"/>
    </xf>
    <xf numFmtId="0" fontId="3" fillId="4" borderId="13" xfId="0" applyFont="1" applyFill="1" applyBorder="1"/>
    <xf numFmtId="0" fontId="3" fillId="4" borderId="13" xfId="0" applyFont="1" applyFill="1" applyBorder="1" applyAlignment="1">
      <alignment horizontal="center"/>
    </xf>
    <xf numFmtId="49" fontId="2" fillId="4" borderId="13" xfId="0" applyNumberFormat="1" applyFont="1" applyFill="1" applyBorder="1" applyAlignment="1">
      <alignment horizontal="center"/>
    </xf>
    <xf numFmtId="0" fontId="0" fillId="0" borderId="0" xfId="0" applyBorder="1"/>
    <xf numFmtId="4" fontId="2" fillId="0" borderId="0" xfId="0" applyNumberFormat="1" applyFont="1" applyFill="1" applyBorder="1" applyAlignment="1">
      <alignment horizontal="right"/>
    </xf>
    <xf numFmtId="0" fontId="0" fillId="0" borderId="6" xfId="0" applyBorder="1"/>
    <xf numFmtId="4" fontId="3" fillId="4" borderId="5" xfId="0" applyNumberFormat="1" applyFont="1" applyFill="1" applyBorder="1" applyAlignment="1">
      <alignment horizontal="right"/>
    </xf>
    <xf numFmtId="0" fontId="3" fillId="4" borderId="5" xfId="0" applyFont="1" applyFill="1" applyBorder="1" applyAlignment="1">
      <alignment horizontal="center" vertical="center"/>
    </xf>
    <xf numFmtId="0" fontId="3" fillId="0" borderId="13" xfId="0" applyFont="1" applyFill="1" applyBorder="1"/>
    <xf numFmtId="49" fontId="2" fillId="0" borderId="5" xfId="0" applyNumberFormat="1" applyFont="1" applyFill="1" applyBorder="1" applyAlignment="1">
      <alignment horizontal="center"/>
    </xf>
    <xf numFmtId="0" fontId="0" fillId="0" borderId="5" xfId="0" applyFill="1" applyBorder="1"/>
    <xf numFmtId="0" fontId="3" fillId="0" borderId="10" xfId="0" applyFont="1" applyBorder="1" applyAlignment="1">
      <alignment horizontal="right"/>
    </xf>
    <xf numFmtId="4" fontId="3" fillId="0" borderId="10" xfId="0" applyNumberFormat="1" applyFont="1" applyBorder="1"/>
    <xf numFmtId="4" fontId="3" fillId="4" borderId="11" xfId="0" applyNumberFormat="1" applyFont="1" applyFill="1" applyBorder="1" applyAlignment="1">
      <alignment horizontal="right"/>
    </xf>
    <xf numFmtId="0" fontId="2" fillId="5" borderId="5" xfId="0" applyFont="1" applyFill="1" applyBorder="1" applyAlignment="1">
      <alignment horizontal="center" vertical="center"/>
    </xf>
    <xf numFmtId="49" fontId="3" fillId="5" borderId="5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4" fontId="3" fillId="5" borderId="5" xfId="0" applyNumberFormat="1" applyFont="1" applyFill="1" applyBorder="1" applyAlignment="1">
      <alignment horizontal="right" vertical="center"/>
    </xf>
    <xf numFmtId="4" fontId="2" fillId="5" borderId="5" xfId="0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4" fontId="3" fillId="5" borderId="5" xfId="0" applyNumberFormat="1" applyFont="1" applyFill="1" applyBorder="1" applyAlignment="1">
      <alignment vertical="center"/>
    </xf>
    <xf numFmtId="49" fontId="3" fillId="0" borderId="5" xfId="0" applyNumberFormat="1" applyFont="1" applyBorder="1" applyAlignment="1">
      <alignment horizontal="left" vertical="center"/>
    </xf>
    <xf numFmtId="49" fontId="8" fillId="0" borderId="5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vertical="center"/>
    </xf>
    <xf numFmtId="49" fontId="3" fillId="5" borderId="5" xfId="0" applyNumberFormat="1" applyFont="1" applyFill="1" applyBorder="1" applyAlignment="1">
      <alignment horizontal="left" vertical="center"/>
    </xf>
    <xf numFmtId="49" fontId="8" fillId="5" borderId="5" xfId="0" applyNumberFormat="1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5" borderId="5" xfId="0" applyFont="1" applyFill="1" applyBorder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vertical="center"/>
    </xf>
    <xf numFmtId="0" fontId="8" fillId="5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14" fontId="3" fillId="0" borderId="13" xfId="0" applyNumberFormat="1" applyFont="1" applyBorder="1" applyAlignment="1">
      <alignment vertical="center"/>
    </xf>
    <xf numFmtId="4" fontId="2" fillId="3" borderId="8" xfId="1" applyNumberFormat="1" applyFont="1" applyFill="1" applyBorder="1" applyAlignment="1" applyProtection="1">
      <alignment vertical="center"/>
    </xf>
    <xf numFmtId="4" fontId="3" fillId="3" borderId="8" xfId="1" applyNumberFormat="1" applyFont="1" applyFill="1" applyBorder="1" applyAlignment="1" applyProtection="1">
      <alignment vertical="center"/>
    </xf>
    <xf numFmtId="4" fontId="2" fillId="0" borderId="5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49" fontId="3" fillId="5" borderId="5" xfId="3" applyNumberFormat="1" applyFont="1" applyFill="1" applyBorder="1" applyAlignment="1">
      <alignment horizontal="left" vertical="center" wrapText="1"/>
    </xf>
    <xf numFmtId="2" fontId="2" fillId="0" borderId="5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8" fillId="5" borderId="5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4" fontId="3" fillId="0" borderId="5" xfId="0" applyNumberFormat="1" applyFont="1" applyBorder="1"/>
    <xf numFmtId="4" fontId="3" fillId="5" borderId="5" xfId="0" applyNumberFormat="1" applyFont="1" applyFill="1" applyBorder="1"/>
    <xf numFmtId="49" fontId="8" fillId="0" borderId="5" xfId="0" applyNumberFormat="1" applyFont="1" applyBorder="1" applyAlignment="1">
      <alignment horizontal="right" vertical="center"/>
    </xf>
    <xf numFmtId="49" fontId="8" fillId="5" borderId="5" xfId="0" applyNumberFormat="1" applyFont="1" applyFill="1" applyBorder="1" applyAlignment="1">
      <alignment horizontal="right" vertical="center"/>
    </xf>
    <xf numFmtId="14" fontId="3" fillId="0" borderId="0" xfId="0" applyNumberFormat="1" applyFont="1" applyAlignment="1">
      <alignment vertical="center"/>
    </xf>
    <xf numFmtId="4" fontId="2" fillId="0" borderId="7" xfId="0" applyNumberFormat="1" applyFont="1" applyFill="1" applyBorder="1" applyAlignment="1">
      <alignment horizontal="right" vertical="center"/>
    </xf>
    <xf numFmtId="4" fontId="2" fillId="4" borderId="7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2" fillId="4" borderId="5" xfId="0" applyNumberFormat="1" applyFont="1" applyFill="1" applyBorder="1" applyAlignment="1">
      <alignment horizontal="center"/>
    </xf>
    <xf numFmtId="49" fontId="2" fillId="4" borderId="12" xfId="0" applyNumberFormat="1" applyFont="1" applyFill="1" applyBorder="1" applyAlignment="1">
      <alignment horizontal="center"/>
    </xf>
    <xf numFmtId="49" fontId="2" fillId="4" borderId="4" xfId="0" applyNumberFormat="1" applyFont="1" applyFill="1" applyBorder="1" applyAlignment="1">
      <alignment horizontal="center"/>
    </xf>
    <xf numFmtId="49" fontId="2" fillId="4" borderId="8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</cellXfs>
  <cellStyles count="5">
    <cellStyle name="Hypertextový odkaz" xfId="1" builtinId="8"/>
    <cellStyle name="Normální" xfId="0" builtinId="0"/>
    <cellStyle name="Normální 10" xfId="2"/>
    <cellStyle name="normální 2" xfId="3"/>
    <cellStyle name="normální 3" xfId="4"/>
  </cellStyles>
  <dxfs count="95"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tabSelected="1" topLeftCell="A13" zoomScale="110" zoomScaleNormal="110" workbookViewId="0">
      <selection activeCell="B34" sqref="B34"/>
    </sheetView>
  </sheetViews>
  <sheetFormatPr defaultRowHeight="15" x14ac:dyDescent="0.25"/>
  <cols>
    <col min="1" max="1" width="4" customWidth="1"/>
    <col min="2" max="2" width="73.7109375" customWidth="1"/>
    <col min="3" max="3" width="3.5703125" customWidth="1"/>
    <col min="4" max="4" width="10.42578125" customWidth="1"/>
    <col min="5" max="5" width="5.7109375" customWidth="1"/>
    <col min="6" max="6" width="6.5703125" customWidth="1"/>
    <col min="7" max="7" width="5.7109375" customWidth="1"/>
    <col min="8" max="8" width="10.7109375" customWidth="1"/>
    <col min="9" max="9" width="9.7109375" bestFit="1" customWidth="1"/>
    <col min="10" max="10" width="10.7109375" bestFit="1" customWidth="1"/>
  </cols>
  <sheetData>
    <row r="1" spans="1:10" ht="12.95" customHeight="1" x14ac:dyDescent="0.25">
      <c r="A1" s="1" t="s">
        <v>38</v>
      </c>
      <c r="B1" s="44"/>
      <c r="C1" s="2"/>
      <c r="D1" s="2"/>
      <c r="E1" s="3"/>
      <c r="F1" s="3"/>
      <c r="G1" s="3"/>
      <c r="H1" s="127" t="s">
        <v>133</v>
      </c>
      <c r="I1" s="127"/>
      <c r="J1" s="127"/>
    </row>
    <row r="2" spans="1:10" ht="12.95" customHeight="1" x14ac:dyDescent="0.25">
      <c r="A2" s="4" t="s">
        <v>0</v>
      </c>
      <c r="B2" s="125" t="s">
        <v>1</v>
      </c>
      <c r="C2" s="4"/>
      <c r="D2" s="4" t="s">
        <v>33</v>
      </c>
      <c r="E2" s="125" t="s">
        <v>2</v>
      </c>
      <c r="F2" s="125" t="s">
        <v>3</v>
      </c>
      <c r="G2" s="125" t="s">
        <v>4</v>
      </c>
      <c r="H2" s="4" t="s">
        <v>5</v>
      </c>
      <c r="I2" s="4" t="s">
        <v>6</v>
      </c>
      <c r="J2" s="4" t="s">
        <v>7</v>
      </c>
    </row>
    <row r="3" spans="1:10" ht="12.95" customHeight="1" x14ac:dyDescent="0.25">
      <c r="A3" s="5" t="s">
        <v>8</v>
      </c>
      <c r="B3" s="126"/>
      <c r="C3" s="5"/>
      <c r="D3" s="5" t="s">
        <v>32</v>
      </c>
      <c r="E3" s="126"/>
      <c r="F3" s="126"/>
      <c r="G3" s="126"/>
      <c r="H3" s="5" t="s">
        <v>9</v>
      </c>
      <c r="I3" s="5" t="s">
        <v>39</v>
      </c>
      <c r="J3" s="5" t="s">
        <v>9</v>
      </c>
    </row>
    <row r="4" spans="1:10" ht="12.95" customHeight="1" x14ac:dyDescent="0.25">
      <c r="A4" s="6" t="s">
        <v>10</v>
      </c>
      <c r="B4" s="7"/>
      <c r="C4" s="56"/>
      <c r="I4" s="55"/>
      <c r="J4" s="56"/>
    </row>
    <row r="5" spans="1:10" s="54" customFormat="1" ht="12.95" customHeight="1" x14ac:dyDescent="0.25">
      <c r="A5" s="128" t="s">
        <v>11</v>
      </c>
      <c r="B5" s="103" t="s">
        <v>40</v>
      </c>
      <c r="C5" s="75" t="s">
        <v>62</v>
      </c>
      <c r="D5" s="76" t="s">
        <v>54</v>
      </c>
      <c r="E5" s="93"/>
      <c r="F5" s="93">
        <v>4122</v>
      </c>
      <c r="G5" s="86" t="s">
        <v>55</v>
      </c>
      <c r="H5" s="81">
        <v>0</v>
      </c>
      <c r="I5" s="79">
        <v>577.89</v>
      </c>
      <c r="J5" s="81">
        <f>H5+I5</f>
        <v>577.89</v>
      </c>
    </row>
    <row r="6" spans="1:10" s="54" customFormat="1" ht="12.95" customHeight="1" x14ac:dyDescent="0.25">
      <c r="A6" s="129"/>
      <c r="B6" s="103" t="s">
        <v>41</v>
      </c>
      <c r="C6" s="75" t="s">
        <v>62</v>
      </c>
      <c r="D6" s="76" t="s">
        <v>54</v>
      </c>
      <c r="E6" s="93">
        <v>4356</v>
      </c>
      <c r="F6" s="93">
        <v>5336</v>
      </c>
      <c r="G6" s="86" t="s">
        <v>55</v>
      </c>
      <c r="H6" s="81">
        <v>0</v>
      </c>
      <c r="I6" s="79">
        <v>577.89</v>
      </c>
      <c r="J6" s="81">
        <f t="shared" ref="J6:J18" si="0">H6+I6</f>
        <v>577.89</v>
      </c>
    </row>
    <row r="7" spans="1:10" s="54" customFormat="1" ht="12.95" customHeight="1" x14ac:dyDescent="0.25">
      <c r="A7" s="129"/>
      <c r="B7" s="103" t="s">
        <v>42</v>
      </c>
      <c r="C7" s="75" t="s">
        <v>62</v>
      </c>
      <c r="D7" s="76" t="s">
        <v>54</v>
      </c>
      <c r="E7" s="93"/>
      <c r="F7" s="93">
        <v>4122</v>
      </c>
      <c r="G7" s="86" t="s">
        <v>57</v>
      </c>
      <c r="H7" s="81">
        <v>0</v>
      </c>
      <c r="I7" s="79">
        <v>5060.59</v>
      </c>
      <c r="J7" s="81">
        <f t="shared" si="0"/>
        <v>5060.59</v>
      </c>
    </row>
    <row r="8" spans="1:10" s="54" customFormat="1" ht="12.95" customHeight="1" x14ac:dyDescent="0.25">
      <c r="A8" s="129"/>
      <c r="B8" s="103" t="s">
        <v>43</v>
      </c>
      <c r="C8" s="75" t="s">
        <v>62</v>
      </c>
      <c r="D8" s="76" t="s">
        <v>54</v>
      </c>
      <c r="E8" s="93">
        <v>4350</v>
      </c>
      <c r="F8" s="93">
        <v>5336</v>
      </c>
      <c r="G8" s="86" t="s">
        <v>57</v>
      </c>
      <c r="H8" s="81">
        <v>0</v>
      </c>
      <c r="I8" s="79">
        <v>5060.59</v>
      </c>
      <c r="J8" s="81">
        <f t="shared" si="0"/>
        <v>5060.59</v>
      </c>
    </row>
    <row r="9" spans="1:10" s="54" customFormat="1" ht="12.95" customHeight="1" x14ac:dyDescent="0.25">
      <c r="A9" s="129"/>
      <c r="B9" s="103" t="s">
        <v>44</v>
      </c>
      <c r="C9" s="75" t="s">
        <v>62</v>
      </c>
      <c r="D9" s="76" t="s">
        <v>54</v>
      </c>
      <c r="E9" s="93"/>
      <c r="F9" s="93">
        <v>4122</v>
      </c>
      <c r="G9" s="86" t="s">
        <v>58</v>
      </c>
      <c r="H9" s="81">
        <v>0</v>
      </c>
      <c r="I9" s="79">
        <v>1841.23</v>
      </c>
      <c r="J9" s="81">
        <f t="shared" si="0"/>
        <v>1841.23</v>
      </c>
    </row>
    <row r="10" spans="1:10" s="54" customFormat="1" ht="12.95" customHeight="1" x14ac:dyDescent="0.25">
      <c r="A10" s="129"/>
      <c r="B10" s="103" t="s">
        <v>45</v>
      </c>
      <c r="C10" s="75" t="s">
        <v>62</v>
      </c>
      <c r="D10" s="76" t="s">
        <v>54</v>
      </c>
      <c r="E10" s="93">
        <v>4351</v>
      </c>
      <c r="F10" s="93">
        <v>5336</v>
      </c>
      <c r="G10" s="86" t="s">
        <v>58</v>
      </c>
      <c r="H10" s="81">
        <v>0</v>
      </c>
      <c r="I10" s="79">
        <v>1841.23</v>
      </c>
      <c r="J10" s="81">
        <f t="shared" si="0"/>
        <v>1841.23</v>
      </c>
    </row>
    <row r="11" spans="1:10" s="54" customFormat="1" ht="12.95" customHeight="1" x14ac:dyDescent="0.25">
      <c r="A11" s="129"/>
      <c r="B11" s="103" t="s">
        <v>46</v>
      </c>
      <c r="C11" s="75" t="s">
        <v>62</v>
      </c>
      <c r="D11" s="76" t="s">
        <v>54</v>
      </c>
      <c r="E11" s="93"/>
      <c r="F11" s="93">
        <v>4122</v>
      </c>
      <c r="G11" s="86" t="s">
        <v>59</v>
      </c>
      <c r="H11" s="81">
        <v>0</v>
      </c>
      <c r="I11" s="79">
        <v>8434.31</v>
      </c>
      <c r="J11" s="81">
        <f t="shared" si="0"/>
        <v>8434.31</v>
      </c>
    </row>
    <row r="12" spans="1:10" s="54" customFormat="1" ht="12.95" customHeight="1" x14ac:dyDescent="0.25">
      <c r="A12" s="129"/>
      <c r="B12" s="103" t="s">
        <v>47</v>
      </c>
      <c r="C12" s="75" t="s">
        <v>62</v>
      </c>
      <c r="D12" s="76" t="s">
        <v>54</v>
      </c>
      <c r="E12" s="93">
        <v>4350</v>
      </c>
      <c r="F12" s="93">
        <v>5336</v>
      </c>
      <c r="G12" s="86" t="s">
        <v>59</v>
      </c>
      <c r="H12" s="81">
        <v>0</v>
      </c>
      <c r="I12" s="79">
        <v>8434.31</v>
      </c>
      <c r="J12" s="81">
        <f t="shared" si="0"/>
        <v>8434.31</v>
      </c>
    </row>
    <row r="13" spans="1:10" s="54" customFormat="1" ht="12.95" customHeight="1" x14ac:dyDescent="0.25">
      <c r="A13" s="129"/>
      <c r="B13" s="103" t="s">
        <v>48</v>
      </c>
      <c r="C13" s="75" t="s">
        <v>62</v>
      </c>
      <c r="D13" s="76" t="s">
        <v>54</v>
      </c>
      <c r="E13" s="93"/>
      <c r="F13" s="93">
        <v>4122</v>
      </c>
      <c r="G13" s="86" t="s">
        <v>60</v>
      </c>
      <c r="H13" s="81">
        <v>0</v>
      </c>
      <c r="I13" s="79">
        <v>1099.75</v>
      </c>
      <c r="J13" s="81">
        <f t="shared" si="0"/>
        <v>1099.75</v>
      </c>
    </row>
    <row r="14" spans="1:10" s="54" customFormat="1" ht="12.95" customHeight="1" x14ac:dyDescent="0.25">
      <c r="A14" s="129"/>
      <c r="B14" s="103" t="s">
        <v>49</v>
      </c>
      <c r="C14" s="75" t="s">
        <v>62</v>
      </c>
      <c r="D14" s="76" t="s">
        <v>54</v>
      </c>
      <c r="E14" s="93">
        <v>4359</v>
      </c>
      <c r="F14" s="93">
        <v>5336</v>
      </c>
      <c r="G14" s="86" t="s">
        <v>60</v>
      </c>
      <c r="H14" s="81">
        <v>0</v>
      </c>
      <c r="I14" s="79">
        <v>1099.75</v>
      </c>
      <c r="J14" s="81">
        <f t="shared" si="0"/>
        <v>1099.75</v>
      </c>
    </row>
    <row r="15" spans="1:10" s="54" customFormat="1" ht="12.95" customHeight="1" x14ac:dyDescent="0.25">
      <c r="A15" s="129"/>
      <c r="B15" s="103" t="s">
        <v>50</v>
      </c>
      <c r="C15" s="75" t="s">
        <v>62</v>
      </c>
      <c r="D15" s="76" t="s">
        <v>54</v>
      </c>
      <c r="E15" s="93"/>
      <c r="F15" s="93">
        <v>4122</v>
      </c>
      <c r="G15" s="86" t="s">
        <v>61</v>
      </c>
      <c r="H15" s="81">
        <v>0</v>
      </c>
      <c r="I15" s="79">
        <v>5754.94</v>
      </c>
      <c r="J15" s="81">
        <f t="shared" si="0"/>
        <v>5754.94</v>
      </c>
    </row>
    <row r="16" spans="1:10" s="54" customFormat="1" ht="12.95" customHeight="1" x14ac:dyDescent="0.25">
      <c r="A16" s="129"/>
      <c r="B16" s="103" t="s">
        <v>51</v>
      </c>
      <c r="C16" s="75" t="s">
        <v>62</v>
      </c>
      <c r="D16" s="76" t="s">
        <v>54</v>
      </c>
      <c r="E16" s="93">
        <v>4357</v>
      </c>
      <c r="F16" s="93">
        <v>5336</v>
      </c>
      <c r="G16" s="86" t="s">
        <v>61</v>
      </c>
      <c r="H16" s="81">
        <v>0</v>
      </c>
      <c r="I16" s="79">
        <v>5754.94</v>
      </c>
      <c r="J16" s="81">
        <f t="shared" si="0"/>
        <v>5754.94</v>
      </c>
    </row>
    <row r="17" spans="1:12" s="54" customFormat="1" ht="12.95" customHeight="1" x14ac:dyDescent="0.25">
      <c r="A17" s="129"/>
      <c r="B17" s="103" t="s">
        <v>52</v>
      </c>
      <c r="C17" s="75" t="s">
        <v>62</v>
      </c>
      <c r="D17" s="76" t="s">
        <v>54</v>
      </c>
      <c r="E17" s="93"/>
      <c r="F17" s="93">
        <v>4122</v>
      </c>
      <c r="G17" s="86" t="s">
        <v>56</v>
      </c>
      <c r="H17" s="81">
        <v>0</v>
      </c>
      <c r="I17" s="79">
        <v>2199.5</v>
      </c>
      <c r="J17" s="81">
        <f t="shared" si="0"/>
        <v>2199.5</v>
      </c>
    </row>
    <row r="18" spans="1:12" s="54" customFormat="1" ht="12.95" customHeight="1" x14ac:dyDescent="0.25">
      <c r="A18" s="130"/>
      <c r="B18" s="103" t="s">
        <v>53</v>
      </c>
      <c r="C18" s="75" t="s">
        <v>62</v>
      </c>
      <c r="D18" s="76" t="s">
        <v>54</v>
      </c>
      <c r="E18" s="93">
        <v>4359</v>
      </c>
      <c r="F18" s="93">
        <v>5336</v>
      </c>
      <c r="G18" s="86" t="s">
        <v>56</v>
      </c>
      <c r="H18" s="81">
        <v>0</v>
      </c>
      <c r="I18" s="79">
        <v>2199.5</v>
      </c>
      <c r="J18" s="81">
        <f t="shared" si="0"/>
        <v>2199.5</v>
      </c>
    </row>
    <row r="19" spans="1:12" ht="12.95" customHeight="1" x14ac:dyDescent="0.25">
      <c r="A19" s="10"/>
      <c r="B19" s="11"/>
      <c r="C19" s="12"/>
      <c r="D19" s="12"/>
      <c r="E19" s="131" t="s">
        <v>12</v>
      </c>
      <c r="F19" s="131"/>
      <c r="G19" s="131"/>
      <c r="H19" s="116">
        <f t="shared" ref="H19:J20" si="1">H5+H7+H9+H11+H13+H15+H17</f>
        <v>0</v>
      </c>
      <c r="I19" s="116">
        <f t="shared" si="1"/>
        <v>24968.21</v>
      </c>
      <c r="J19" s="116">
        <f t="shared" si="1"/>
        <v>24968.21</v>
      </c>
    </row>
    <row r="20" spans="1:12" ht="12.95" customHeight="1" x14ac:dyDescent="0.25">
      <c r="A20" s="10"/>
      <c r="B20" s="13" t="s">
        <v>31</v>
      </c>
      <c r="C20" s="12"/>
      <c r="D20" s="12"/>
      <c r="E20" s="132" t="s">
        <v>13</v>
      </c>
      <c r="F20" s="132"/>
      <c r="G20" s="132"/>
      <c r="H20" s="116">
        <f t="shared" si="1"/>
        <v>0</v>
      </c>
      <c r="I20" s="116">
        <f t="shared" si="1"/>
        <v>24968.21</v>
      </c>
      <c r="J20" s="116">
        <f t="shared" si="1"/>
        <v>24968.21</v>
      </c>
      <c r="K20" s="65"/>
      <c r="L20" s="64"/>
    </row>
    <row r="21" spans="1:12" ht="12.95" customHeight="1" x14ac:dyDescent="0.25">
      <c r="A21" s="10"/>
      <c r="B21" s="14"/>
      <c r="C21" s="12"/>
      <c r="D21" s="12"/>
      <c r="E21" s="133" t="s">
        <v>14</v>
      </c>
      <c r="F21" s="133"/>
      <c r="G21" s="133"/>
      <c r="H21" s="116">
        <v>0</v>
      </c>
      <c r="I21" s="116">
        <v>0</v>
      </c>
      <c r="J21" s="116">
        <v>0</v>
      </c>
      <c r="K21" s="66"/>
    </row>
    <row r="22" spans="1:12" ht="12.95" customHeight="1" x14ac:dyDescent="0.25">
      <c r="A22" s="16"/>
      <c r="B22" s="17"/>
      <c r="C22" s="18"/>
      <c r="D22" s="18"/>
      <c r="E22" s="133" t="s">
        <v>15</v>
      </c>
      <c r="F22" s="133"/>
      <c r="G22" s="133"/>
      <c r="H22" s="117">
        <f>H19-H20-H21</f>
        <v>0</v>
      </c>
      <c r="I22" s="117">
        <f>I19-I20-I21</f>
        <v>0</v>
      </c>
      <c r="J22" s="117">
        <f>J19-J20-J21</f>
        <v>0</v>
      </c>
    </row>
    <row r="23" spans="1:12" ht="12.95" customHeight="1" x14ac:dyDescent="0.25">
      <c r="A23" s="19" t="s">
        <v>16</v>
      </c>
      <c r="B23" s="20"/>
      <c r="C23" s="21"/>
      <c r="D23" s="21"/>
      <c r="E23" s="72"/>
      <c r="F23" s="31"/>
      <c r="G23" s="31"/>
      <c r="H23" s="73"/>
      <c r="I23" s="73"/>
      <c r="J23" s="74"/>
    </row>
    <row r="24" spans="1:12" s="54" customFormat="1" ht="12.95" customHeight="1" x14ac:dyDescent="0.25">
      <c r="A24" s="120" t="s">
        <v>11</v>
      </c>
      <c r="B24" s="53" t="s">
        <v>126</v>
      </c>
      <c r="C24" s="102"/>
      <c r="D24" s="102"/>
      <c r="E24" s="102">
        <v>3341</v>
      </c>
      <c r="F24" s="102">
        <v>5169</v>
      </c>
      <c r="G24" s="48" t="s">
        <v>63</v>
      </c>
      <c r="H24" s="49">
        <v>965</v>
      </c>
      <c r="I24" s="104">
        <v>-146</v>
      </c>
      <c r="J24" s="51">
        <v>819</v>
      </c>
    </row>
    <row r="25" spans="1:12" s="54" customFormat="1" ht="12.95" customHeight="1" x14ac:dyDescent="0.25">
      <c r="A25" s="121"/>
      <c r="B25" s="53" t="s">
        <v>113</v>
      </c>
      <c r="C25" s="50"/>
      <c r="D25" s="102"/>
      <c r="E25" s="48" t="s">
        <v>64</v>
      </c>
      <c r="F25" s="48" t="s">
        <v>65</v>
      </c>
      <c r="G25" s="48" t="s">
        <v>66</v>
      </c>
      <c r="H25" s="49">
        <v>1637</v>
      </c>
      <c r="I25" s="104">
        <v>146</v>
      </c>
      <c r="J25" s="51">
        <v>1783</v>
      </c>
    </row>
    <row r="26" spans="1:12" s="54" customFormat="1" ht="12.95" customHeight="1" x14ac:dyDescent="0.25">
      <c r="A26" s="120" t="s">
        <v>35</v>
      </c>
      <c r="B26" s="53" t="s">
        <v>134</v>
      </c>
      <c r="C26" s="50"/>
      <c r="D26" s="50"/>
      <c r="E26" s="94">
        <v>4357</v>
      </c>
      <c r="F26" s="94">
        <v>5222</v>
      </c>
      <c r="G26" s="48" t="s">
        <v>67</v>
      </c>
      <c r="H26" s="49">
        <v>511.2</v>
      </c>
      <c r="I26" s="52">
        <v>-228.8</v>
      </c>
      <c r="J26" s="51">
        <f>H26+I26</f>
        <v>282.39999999999998</v>
      </c>
    </row>
    <row r="27" spans="1:12" s="54" customFormat="1" ht="12.95" customHeight="1" x14ac:dyDescent="0.25">
      <c r="A27" s="121"/>
      <c r="B27" s="89" t="s">
        <v>68</v>
      </c>
      <c r="C27" s="75" t="s">
        <v>62</v>
      </c>
      <c r="D27" s="75"/>
      <c r="E27" s="77">
        <v>4372</v>
      </c>
      <c r="F27" s="77">
        <v>5339</v>
      </c>
      <c r="G27" s="76" t="s">
        <v>70</v>
      </c>
      <c r="H27" s="78">
        <v>0</v>
      </c>
      <c r="I27" s="79">
        <v>6.8</v>
      </c>
      <c r="J27" s="81">
        <f t="shared" ref="J27:J33" si="2">H27+I27</f>
        <v>6.8</v>
      </c>
    </row>
    <row r="28" spans="1:12" s="54" customFormat="1" ht="12.95" customHeight="1" x14ac:dyDescent="0.25">
      <c r="A28" s="121"/>
      <c r="B28" s="89" t="s">
        <v>71</v>
      </c>
      <c r="C28" s="75" t="s">
        <v>62</v>
      </c>
      <c r="D28" s="75"/>
      <c r="E28" s="77">
        <v>4372</v>
      </c>
      <c r="F28" s="77">
        <v>5339</v>
      </c>
      <c r="G28" s="76" t="s">
        <v>70</v>
      </c>
      <c r="H28" s="78">
        <v>6.8</v>
      </c>
      <c r="I28" s="79">
        <v>2</v>
      </c>
      <c r="J28" s="81">
        <f t="shared" si="2"/>
        <v>8.8000000000000007</v>
      </c>
    </row>
    <row r="29" spans="1:12" s="54" customFormat="1" ht="12.95" customHeight="1" x14ac:dyDescent="0.25">
      <c r="A29" s="121"/>
      <c r="B29" s="119" t="s">
        <v>69</v>
      </c>
      <c r="C29" s="50"/>
      <c r="D29" s="50"/>
      <c r="E29" s="118">
        <v>4312</v>
      </c>
      <c r="F29" s="118">
        <v>5339</v>
      </c>
      <c r="G29" s="48" t="s">
        <v>70</v>
      </c>
      <c r="H29" s="49">
        <v>10</v>
      </c>
      <c r="I29" s="52">
        <v>69.099999999999994</v>
      </c>
      <c r="J29" s="51">
        <f t="shared" si="2"/>
        <v>79.099999999999994</v>
      </c>
    </row>
    <row r="30" spans="1:12" s="54" customFormat="1" ht="12.95" customHeight="1" x14ac:dyDescent="0.25">
      <c r="A30" s="121"/>
      <c r="B30" s="89" t="s">
        <v>72</v>
      </c>
      <c r="C30" s="75" t="s">
        <v>62</v>
      </c>
      <c r="D30" s="75"/>
      <c r="E30" s="77">
        <v>4371</v>
      </c>
      <c r="F30" s="77">
        <v>5339</v>
      </c>
      <c r="G30" s="76" t="s">
        <v>70</v>
      </c>
      <c r="H30" s="78">
        <v>0</v>
      </c>
      <c r="I30" s="79">
        <v>14.4</v>
      </c>
      <c r="J30" s="81">
        <f t="shared" si="2"/>
        <v>14.4</v>
      </c>
    </row>
    <row r="31" spans="1:12" s="54" customFormat="1" ht="12.95" customHeight="1" x14ac:dyDescent="0.25">
      <c r="A31" s="121"/>
      <c r="B31" s="90" t="s">
        <v>73</v>
      </c>
      <c r="C31" s="75" t="s">
        <v>62</v>
      </c>
      <c r="D31" s="75"/>
      <c r="E31" s="77">
        <v>4350</v>
      </c>
      <c r="F31" s="77">
        <v>5339</v>
      </c>
      <c r="G31" s="76" t="s">
        <v>74</v>
      </c>
      <c r="H31" s="78">
        <v>0</v>
      </c>
      <c r="I31" s="79">
        <v>72.5</v>
      </c>
      <c r="J31" s="81">
        <f t="shared" si="2"/>
        <v>72.5</v>
      </c>
    </row>
    <row r="32" spans="1:12" s="54" customFormat="1" ht="12.95" customHeight="1" x14ac:dyDescent="0.25">
      <c r="A32" s="121"/>
      <c r="B32" s="90" t="s">
        <v>75</v>
      </c>
      <c r="C32" s="75" t="s">
        <v>62</v>
      </c>
      <c r="D32" s="75"/>
      <c r="E32" s="77">
        <v>3543</v>
      </c>
      <c r="F32" s="77">
        <v>5222</v>
      </c>
      <c r="G32" s="76" t="s">
        <v>76</v>
      </c>
      <c r="H32" s="78">
        <v>0</v>
      </c>
      <c r="I32" s="79">
        <v>15.2</v>
      </c>
      <c r="J32" s="81">
        <f t="shared" si="2"/>
        <v>15.2</v>
      </c>
    </row>
    <row r="33" spans="1:10" s="54" customFormat="1" ht="12.95" customHeight="1" x14ac:dyDescent="0.25">
      <c r="A33" s="121"/>
      <c r="B33" s="90" t="s">
        <v>77</v>
      </c>
      <c r="C33" s="75" t="s">
        <v>62</v>
      </c>
      <c r="D33" s="75"/>
      <c r="E33" s="77">
        <v>4357</v>
      </c>
      <c r="F33" s="77">
        <v>5339</v>
      </c>
      <c r="G33" s="76" t="s">
        <v>78</v>
      </c>
      <c r="H33" s="78">
        <v>0</v>
      </c>
      <c r="I33" s="79">
        <v>11.4</v>
      </c>
      <c r="J33" s="81">
        <f t="shared" si="2"/>
        <v>11.4</v>
      </c>
    </row>
    <row r="34" spans="1:10" s="54" customFormat="1" ht="12.95" customHeight="1" x14ac:dyDescent="0.25">
      <c r="A34" s="121"/>
      <c r="B34" s="92" t="s">
        <v>79</v>
      </c>
      <c r="C34" s="75" t="s">
        <v>62</v>
      </c>
      <c r="D34" s="75"/>
      <c r="E34" s="77">
        <v>4350</v>
      </c>
      <c r="F34" s="77">
        <v>5339</v>
      </c>
      <c r="G34" s="76" t="s">
        <v>81</v>
      </c>
      <c r="H34" s="78">
        <v>0</v>
      </c>
      <c r="I34" s="79">
        <v>21.3</v>
      </c>
      <c r="J34" s="81">
        <f t="shared" ref="J34:J50" si="3">H34+I34</f>
        <v>21.3</v>
      </c>
    </row>
    <row r="35" spans="1:10" s="54" customFormat="1" ht="12.95" customHeight="1" x14ac:dyDescent="0.25">
      <c r="A35" s="121"/>
      <c r="B35" s="92" t="s">
        <v>80</v>
      </c>
      <c r="C35" s="75" t="s">
        <v>62</v>
      </c>
      <c r="D35" s="87"/>
      <c r="E35" s="77">
        <v>4357</v>
      </c>
      <c r="F35" s="77">
        <v>5339</v>
      </c>
      <c r="G35" s="76" t="s">
        <v>81</v>
      </c>
      <c r="H35" s="78">
        <v>0</v>
      </c>
      <c r="I35" s="79">
        <v>16.100000000000001</v>
      </c>
      <c r="J35" s="81">
        <f t="shared" si="3"/>
        <v>16.100000000000001</v>
      </c>
    </row>
    <row r="36" spans="1:10" s="54" customFormat="1" ht="12.95" customHeight="1" x14ac:dyDescent="0.25">
      <c r="A36" s="137" t="s">
        <v>82</v>
      </c>
      <c r="B36" s="108" t="s">
        <v>135</v>
      </c>
      <c r="C36" s="50"/>
      <c r="D36" s="91"/>
      <c r="E36" s="105">
        <v>3392</v>
      </c>
      <c r="F36" s="105">
        <v>5222</v>
      </c>
      <c r="G36" s="48" t="s">
        <v>83</v>
      </c>
      <c r="H36" s="49">
        <v>140</v>
      </c>
      <c r="I36" s="52">
        <v>-50</v>
      </c>
      <c r="J36" s="51">
        <f t="shared" si="3"/>
        <v>90</v>
      </c>
    </row>
    <row r="37" spans="1:10" s="54" customFormat="1" ht="12.95" customHeight="1" x14ac:dyDescent="0.25">
      <c r="A37" s="137"/>
      <c r="B37" s="89" t="s">
        <v>127</v>
      </c>
      <c r="C37" s="75" t="s">
        <v>62</v>
      </c>
      <c r="D37" s="87"/>
      <c r="E37" s="77">
        <v>3312</v>
      </c>
      <c r="F37" s="77">
        <v>5213</v>
      </c>
      <c r="G37" s="76" t="s">
        <v>84</v>
      </c>
      <c r="H37" s="78">
        <v>0</v>
      </c>
      <c r="I37" s="79">
        <v>50</v>
      </c>
      <c r="J37" s="81">
        <f t="shared" si="3"/>
        <v>50</v>
      </c>
    </row>
    <row r="38" spans="1:10" s="54" customFormat="1" ht="12.95" customHeight="1" x14ac:dyDescent="0.25">
      <c r="A38" s="137"/>
      <c r="B38" s="108" t="s">
        <v>136</v>
      </c>
      <c r="C38" s="50"/>
      <c r="D38" s="91"/>
      <c r="E38" s="105">
        <v>3399</v>
      </c>
      <c r="F38" s="105">
        <v>5222</v>
      </c>
      <c r="G38" s="48" t="s">
        <v>85</v>
      </c>
      <c r="H38" s="49">
        <v>105</v>
      </c>
      <c r="I38" s="52">
        <v>-100</v>
      </c>
      <c r="J38" s="51">
        <f t="shared" si="3"/>
        <v>5</v>
      </c>
    </row>
    <row r="39" spans="1:10" s="54" customFormat="1" ht="12.95" customHeight="1" x14ac:dyDescent="0.25">
      <c r="A39" s="137"/>
      <c r="B39" s="109" t="s">
        <v>128</v>
      </c>
      <c r="C39" s="75" t="s">
        <v>62</v>
      </c>
      <c r="D39" s="87"/>
      <c r="E39" s="77">
        <v>3312</v>
      </c>
      <c r="F39" s="77">
        <v>5213</v>
      </c>
      <c r="G39" s="76" t="s">
        <v>86</v>
      </c>
      <c r="H39" s="78">
        <v>0</v>
      </c>
      <c r="I39" s="79">
        <v>100</v>
      </c>
      <c r="J39" s="81">
        <f t="shared" si="3"/>
        <v>100</v>
      </c>
    </row>
    <row r="40" spans="1:10" s="54" customFormat="1" ht="12.95" customHeight="1" x14ac:dyDescent="0.25">
      <c r="A40" s="137"/>
      <c r="B40" s="108" t="s">
        <v>124</v>
      </c>
      <c r="C40" s="50"/>
      <c r="D40" s="91"/>
      <c r="E40" s="105">
        <v>6112</v>
      </c>
      <c r="F40" s="105">
        <v>5901</v>
      </c>
      <c r="G40" s="48" t="s">
        <v>87</v>
      </c>
      <c r="H40" s="49">
        <v>57</v>
      </c>
      <c r="I40" s="52">
        <v>-17</v>
      </c>
      <c r="J40" s="51">
        <f t="shared" si="3"/>
        <v>40</v>
      </c>
    </row>
    <row r="41" spans="1:10" s="54" customFormat="1" ht="12.95" customHeight="1" x14ac:dyDescent="0.25">
      <c r="A41" s="137"/>
      <c r="B41" s="92" t="s">
        <v>129</v>
      </c>
      <c r="C41" s="75" t="s">
        <v>62</v>
      </c>
      <c r="D41" s="87"/>
      <c r="E41" s="77">
        <v>3419</v>
      </c>
      <c r="F41" s="77">
        <v>5222</v>
      </c>
      <c r="G41" s="76" t="s">
        <v>88</v>
      </c>
      <c r="H41" s="78">
        <v>0</v>
      </c>
      <c r="I41" s="79">
        <v>5</v>
      </c>
      <c r="J41" s="81">
        <f t="shared" si="3"/>
        <v>5</v>
      </c>
    </row>
    <row r="42" spans="1:10" s="54" customFormat="1" ht="12.95" customHeight="1" x14ac:dyDescent="0.25">
      <c r="A42" s="137"/>
      <c r="B42" s="110" t="s">
        <v>130</v>
      </c>
      <c r="C42" s="50"/>
      <c r="D42" s="91"/>
      <c r="E42" s="105">
        <v>3392</v>
      </c>
      <c r="F42" s="105">
        <v>5222</v>
      </c>
      <c r="G42" s="48" t="s">
        <v>89</v>
      </c>
      <c r="H42" s="49">
        <v>145.30000000000001</v>
      </c>
      <c r="I42" s="52">
        <v>10</v>
      </c>
      <c r="J42" s="51">
        <f t="shared" si="3"/>
        <v>155.30000000000001</v>
      </c>
    </row>
    <row r="43" spans="1:10" s="54" customFormat="1" ht="12.95" customHeight="1" x14ac:dyDescent="0.25">
      <c r="A43" s="137"/>
      <c r="B43" s="92" t="s">
        <v>131</v>
      </c>
      <c r="C43" s="75" t="s">
        <v>62</v>
      </c>
      <c r="D43" s="87"/>
      <c r="E43" s="77">
        <v>3419</v>
      </c>
      <c r="F43" s="77">
        <v>5212</v>
      </c>
      <c r="G43" s="76"/>
      <c r="H43" s="78">
        <v>0</v>
      </c>
      <c r="I43" s="79">
        <v>2</v>
      </c>
      <c r="J43" s="81">
        <f t="shared" si="3"/>
        <v>2</v>
      </c>
    </row>
    <row r="44" spans="1:10" s="54" customFormat="1" ht="12.95" customHeight="1" x14ac:dyDescent="0.25">
      <c r="A44" s="137"/>
      <c r="B44" s="108" t="s">
        <v>123</v>
      </c>
      <c r="C44" s="50"/>
      <c r="D44" s="91"/>
      <c r="E44" s="106">
        <v>6112</v>
      </c>
      <c r="F44" s="106">
        <v>5901</v>
      </c>
      <c r="G44" s="48" t="s">
        <v>90</v>
      </c>
      <c r="H44" s="49">
        <v>35</v>
      </c>
      <c r="I44" s="52">
        <v>-3</v>
      </c>
      <c r="J44" s="51">
        <f t="shared" si="3"/>
        <v>32</v>
      </c>
    </row>
    <row r="45" spans="1:10" s="54" customFormat="1" ht="12.95" customHeight="1" x14ac:dyDescent="0.25">
      <c r="A45" s="137"/>
      <c r="B45" s="107" t="s">
        <v>92</v>
      </c>
      <c r="C45" s="50"/>
      <c r="D45" s="91"/>
      <c r="E45" s="106">
        <v>3419</v>
      </c>
      <c r="F45" s="106">
        <v>5222</v>
      </c>
      <c r="G45" s="106" t="s">
        <v>91</v>
      </c>
      <c r="H45" s="49">
        <v>3850.2</v>
      </c>
      <c r="I45" s="52">
        <v>3</v>
      </c>
      <c r="J45" s="51">
        <f t="shared" si="3"/>
        <v>3853.2</v>
      </c>
    </row>
    <row r="46" spans="1:10" s="54" customFormat="1" ht="12.95" customHeight="1" x14ac:dyDescent="0.25">
      <c r="A46" s="120" t="s">
        <v>36</v>
      </c>
      <c r="B46" s="85" t="s">
        <v>132</v>
      </c>
      <c r="C46" s="75" t="s">
        <v>62</v>
      </c>
      <c r="D46" s="87"/>
      <c r="E46" s="114" t="s">
        <v>106</v>
      </c>
      <c r="F46" s="92">
        <v>5166</v>
      </c>
      <c r="G46" s="114" t="s">
        <v>107</v>
      </c>
      <c r="H46" s="78">
        <v>0</v>
      </c>
      <c r="I46" s="79">
        <v>50</v>
      </c>
      <c r="J46" s="81">
        <f t="shared" si="3"/>
        <v>50</v>
      </c>
    </row>
    <row r="47" spans="1:10" s="54" customFormat="1" ht="12.95" customHeight="1" x14ac:dyDescent="0.25">
      <c r="A47" s="121"/>
      <c r="B47" s="108" t="s">
        <v>114</v>
      </c>
      <c r="C47" s="50"/>
      <c r="D47" s="91"/>
      <c r="E47" s="113" t="s">
        <v>93</v>
      </c>
      <c r="F47" s="108">
        <v>5166</v>
      </c>
      <c r="G47" s="113" t="s">
        <v>105</v>
      </c>
      <c r="H47" s="49">
        <v>600</v>
      </c>
      <c r="I47" s="52">
        <v>250</v>
      </c>
      <c r="J47" s="84">
        <f t="shared" si="3"/>
        <v>850</v>
      </c>
    </row>
    <row r="48" spans="1:10" s="54" customFormat="1" ht="12.95" customHeight="1" x14ac:dyDescent="0.25">
      <c r="A48" s="121"/>
      <c r="B48" s="85" t="s">
        <v>115</v>
      </c>
      <c r="C48" s="75" t="s">
        <v>62</v>
      </c>
      <c r="D48" s="87"/>
      <c r="E48" s="86" t="s">
        <v>108</v>
      </c>
      <c r="F48" s="77">
        <v>5137</v>
      </c>
      <c r="G48" s="86" t="s">
        <v>109</v>
      </c>
      <c r="H48" s="78">
        <v>0</v>
      </c>
      <c r="I48" s="79">
        <v>125</v>
      </c>
      <c r="J48" s="81">
        <f t="shared" si="3"/>
        <v>125</v>
      </c>
    </row>
    <row r="49" spans="1:10" s="54" customFormat="1" ht="12.95" customHeight="1" x14ac:dyDescent="0.25">
      <c r="A49" s="121"/>
      <c r="B49" s="85" t="s">
        <v>115</v>
      </c>
      <c r="C49" s="75" t="s">
        <v>62</v>
      </c>
      <c r="D49" s="87"/>
      <c r="E49" s="86" t="s">
        <v>108</v>
      </c>
      <c r="F49" s="77">
        <v>5139</v>
      </c>
      <c r="G49" s="86" t="s">
        <v>109</v>
      </c>
      <c r="H49" s="78">
        <v>0</v>
      </c>
      <c r="I49" s="79">
        <v>53</v>
      </c>
      <c r="J49" s="81">
        <f t="shared" si="3"/>
        <v>53</v>
      </c>
    </row>
    <row r="50" spans="1:10" s="54" customFormat="1" ht="12.95" customHeight="1" x14ac:dyDescent="0.25">
      <c r="A50" s="144"/>
      <c r="B50" s="82" t="s">
        <v>125</v>
      </c>
      <c r="C50" s="50"/>
      <c r="D50" s="91"/>
      <c r="E50" s="83" t="s">
        <v>112</v>
      </c>
      <c r="F50" s="88">
        <v>5169</v>
      </c>
      <c r="G50" s="83"/>
      <c r="H50" s="49">
        <v>20</v>
      </c>
      <c r="I50" s="52">
        <v>45</v>
      </c>
      <c r="J50" s="84">
        <f t="shared" si="3"/>
        <v>65</v>
      </c>
    </row>
    <row r="51" spans="1:10" ht="12.95" customHeight="1" x14ac:dyDescent="0.25">
      <c r="A51" s="16"/>
      <c r="B51" s="20"/>
      <c r="C51" s="21"/>
      <c r="D51" s="21"/>
      <c r="E51" s="138" t="s">
        <v>17</v>
      </c>
      <c r="F51" s="127"/>
      <c r="G51" s="139"/>
      <c r="H51" s="26">
        <f>SUM(H24:H50)</f>
        <v>8082.5</v>
      </c>
      <c r="I51" s="26">
        <f t="shared" ref="I51:J51" si="4">SUM(I24:I50)</f>
        <v>523</v>
      </c>
      <c r="J51" s="26">
        <f t="shared" si="4"/>
        <v>8605.5</v>
      </c>
    </row>
    <row r="52" spans="1:10" ht="12.95" customHeight="1" x14ac:dyDescent="0.25">
      <c r="A52" s="45" t="s">
        <v>18</v>
      </c>
      <c r="B52" s="20"/>
      <c r="C52" s="21"/>
      <c r="D52" s="21"/>
      <c r="E52" s="22"/>
      <c r="F52" s="20"/>
      <c r="G52" s="20"/>
      <c r="H52" s="23"/>
      <c r="I52" s="23"/>
      <c r="J52" s="27"/>
    </row>
    <row r="53" spans="1:10" s="54" customFormat="1" ht="12.95" customHeight="1" x14ac:dyDescent="0.25">
      <c r="A53" s="137" t="s">
        <v>11</v>
      </c>
      <c r="B53" s="82" t="s">
        <v>116</v>
      </c>
      <c r="C53" s="88"/>
      <c r="D53" s="80">
        <v>149517519</v>
      </c>
      <c r="E53" s="83" t="s">
        <v>93</v>
      </c>
      <c r="F53" s="88">
        <v>6121</v>
      </c>
      <c r="G53" s="83" t="s">
        <v>94</v>
      </c>
      <c r="H53" s="49">
        <v>967</v>
      </c>
      <c r="I53" s="52">
        <v>-610</v>
      </c>
      <c r="J53" s="84">
        <f>H53+I53</f>
        <v>357</v>
      </c>
    </row>
    <row r="54" spans="1:10" s="54" customFormat="1" ht="12.95" customHeight="1" x14ac:dyDescent="0.25">
      <c r="A54" s="137"/>
      <c r="B54" s="82" t="s">
        <v>117</v>
      </c>
      <c r="C54" s="88"/>
      <c r="D54" s="88"/>
      <c r="E54" s="83" t="s">
        <v>95</v>
      </c>
      <c r="F54" s="88">
        <v>6121</v>
      </c>
      <c r="G54" s="83" t="s">
        <v>96</v>
      </c>
      <c r="H54" s="49">
        <v>500</v>
      </c>
      <c r="I54" s="52">
        <v>610</v>
      </c>
      <c r="J54" s="84">
        <f t="shared" ref="J54:J62" si="5">H54+I54</f>
        <v>1110</v>
      </c>
    </row>
    <row r="55" spans="1:10" s="54" customFormat="1" ht="12.95" customHeight="1" x14ac:dyDescent="0.25">
      <c r="A55" s="137"/>
      <c r="B55" s="82" t="s">
        <v>118</v>
      </c>
      <c r="C55" s="88"/>
      <c r="D55" s="88"/>
      <c r="E55" s="83" t="s">
        <v>97</v>
      </c>
      <c r="F55" s="88">
        <v>6121</v>
      </c>
      <c r="G55" s="83" t="s">
        <v>98</v>
      </c>
      <c r="H55" s="49">
        <v>20</v>
      </c>
      <c r="I55" s="52">
        <v>-20</v>
      </c>
      <c r="J55" s="84">
        <f t="shared" si="5"/>
        <v>0</v>
      </c>
    </row>
    <row r="56" spans="1:10" s="54" customFormat="1" ht="12.95" customHeight="1" x14ac:dyDescent="0.25">
      <c r="A56" s="137"/>
      <c r="B56" s="82" t="s">
        <v>119</v>
      </c>
      <c r="C56" s="88"/>
      <c r="D56" s="88"/>
      <c r="E56" s="83" t="s">
        <v>99</v>
      </c>
      <c r="F56" s="88">
        <v>6121</v>
      </c>
      <c r="G56" s="83" t="s">
        <v>100</v>
      </c>
      <c r="H56" s="49">
        <v>36</v>
      </c>
      <c r="I56" s="52">
        <v>20</v>
      </c>
      <c r="J56" s="84">
        <f t="shared" si="5"/>
        <v>56</v>
      </c>
    </row>
    <row r="57" spans="1:10" s="54" customFormat="1" ht="12.95" customHeight="1" x14ac:dyDescent="0.25">
      <c r="A57" s="137"/>
      <c r="B57" s="82" t="s">
        <v>120</v>
      </c>
      <c r="C57" s="88"/>
      <c r="D57" s="88"/>
      <c r="E57" s="83" t="s">
        <v>101</v>
      </c>
      <c r="F57" s="88">
        <v>6121</v>
      </c>
      <c r="G57" s="83" t="s">
        <v>102</v>
      </c>
      <c r="H57" s="49">
        <v>450</v>
      </c>
      <c r="I57" s="52">
        <v>-155</v>
      </c>
      <c r="J57" s="84">
        <f t="shared" si="5"/>
        <v>295</v>
      </c>
    </row>
    <row r="58" spans="1:10" s="54" customFormat="1" ht="12.95" customHeight="1" x14ac:dyDescent="0.25">
      <c r="A58" s="137"/>
      <c r="B58" s="82" t="s">
        <v>121</v>
      </c>
      <c r="C58" s="88"/>
      <c r="D58" s="88"/>
      <c r="E58" s="83" t="s">
        <v>103</v>
      </c>
      <c r="F58" s="88">
        <v>6121</v>
      </c>
      <c r="G58" s="83" t="s">
        <v>104</v>
      </c>
      <c r="H58" s="49">
        <v>66</v>
      </c>
      <c r="I58" s="52">
        <v>155</v>
      </c>
      <c r="J58" s="84">
        <f t="shared" si="5"/>
        <v>221</v>
      </c>
    </row>
    <row r="59" spans="1:10" s="54" customFormat="1" ht="12.95" customHeight="1" x14ac:dyDescent="0.25">
      <c r="A59" s="137"/>
      <c r="B59" s="82" t="s">
        <v>114</v>
      </c>
      <c r="C59" s="88"/>
      <c r="D59" s="88"/>
      <c r="E59" s="83" t="s">
        <v>93</v>
      </c>
      <c r="F59" s="88">
        <v>6121</v>
      </c>
      <c r="G59" s="83" t="s">
        <v>105</v>
      </c>
      <c r="H59" s="49">
        <v>566</v>
      </c>
      <c r="I59" s="52">
        <v>-300</v>
      </c>
      <c r="J59" s="111">
        <f t="shared" si="5"/>
        <v>266</v>
      </c>
    </row>
    <row r="60" spans="1:10" s="54" customFormat="1" ht="12.95" customHeight="1" x14ac:dyDescent="0.25">
      <c r="A60" s="137"/>
      <c r="B60" s="82" t="s">
        <v>115</v>
      </c>
      <c r="C60" s="88"/>
      <c r="D60" s="88"/>
      <c r="E60" s="83" t="s">
        <v>108</v>
      </c>
      <c r="F60" s="88">
        <v>6121</v>
      </c>
      <c r="G60" s="83" t="s">
        <v>109</v>
      </c>
      <c r="H60" s="49">
        <v>650</v>
      </c>
      <c r="I60" s="52">
        <v>-235</v>
      </c>
      <c r="J60" s="111">
        <f t="shared" si="5"/>
        <v>415</v>
      </c>
    </row>
    <row r="61" spans="1:10" s="54" customFormat="1" ht="12.95" customHeight="1" x14ac:dyDescent="0.25">
      <c r="A61" s="137"/>
      <c r="B61" s="85" t="s">
        <v>115</v>
      </c>
      <c r="C61" s="75" t="s">
        <v>62</v>
      </c>
      <c r="D61" s="77"/>
      <c r="E61" s="86" t="s">
        <v>108</v>
      </c>
      <c r="F61" s="77">
        <v>6122</v>
      </c>
      <c r="G61" s="86" t="s">
        <v>109</v>
      </c>
      <c r="H61" s="78">
        <v>0</v>
      </c>
      <c r="I61" s="79">
        <v>57</v>
      </c>
      <c r="J61" s="112">
        <f t="shared" si="5"/>
        <v>57</v>
      </c>
    </row>
    <row r="62" spans="1:10" s="54" customFormat="1" ht="12.95" customHeight="1" x14ac:dyDescent="0.25">
      <c r="A62" s="137"/>
      <c r="B62" s="82" t="s">
        <v>122</v>
      </c>
      <c r="C62" s="88"/>
      <c r="D62" s="88"/>
      <c r="E62" s="83" t="s">
        <v>110</v>
      </c>
      <c r="F62" s="88">
        <v>6121</v>
      </c>
      <c r="G62" s="83" t="s">
        <v>111</v>
      </c>
      <c r="H62" s="49">
        <v>7900</v>
      </c>
      <c r="I62" s="52">
        <v>-45</v>
      </c>
      <c r="J62" s="111">
        <f t="shared" si="5"/>
        <v>7855</v>
      </c>
    </row>
    <row r="63" spans="1:10" ht="12.95" customHeight="1" x14ac:dyDescent="0.25">
      <c r="A63" s="57"/>
      <c r="B63" s="58"/>
      <c r="C63" s="59"/>
      <c r="D63" s="59"/>
      <c r="E63" s="140" t="s">
        <v>19</v>
      </c>
      <c r="F63" s="140"/>
      <c r="G63" s="140"/>
      <c r="H63" s="43">
        <f>SUM(H53:H62)</f>
        <v>11155</v>
      </c>
      <c r="I63" s="43">
        <f t="shared" ref="I63:J63" si="6">SUM(I53:I62)</f>
        <v>-523</v>
      </c>
      <c r="J63" s="43">
        <f t="shared" si="6"/>
        <v>10632</v>
      </c>
    </row>
    <row r="64" spans="1:10" ht="12.95" customHeight="1" x14ac:dyDescent="0.25">
      <c r="A64" s="60" t="s">
        <v>29</v>
      </c>
      <c r="B64" s="61"/>
      <c r="C64" s="62"/>
      <c r="D64" s="62"/>
      <c r="E64" s="63"/>
      <c r="F64" s="63"/>
      <c r="G64" s="63"/>
      <c r="H64" s="40"/>
      <c r="I64" s="41"/>
      <c r="J64" s="15"/>
    </row>
    <row r="65" spans="1:10" s="54" customFormat="1" ht="12.95" customHeight="1" x14ac:dyDescent="0.25">
      <c r="A65" s="68" t="s">
        <v>11</v>
      </c>
      <c r="B65" s="69"/>
      <c r="C65" s="55"/>
      <c r="D65" s="56"/>
      <c r="E65" s="70"/>
      <c r="F65" s="70"/>
      <c r="G65" s="71"/>
      <c r="H65" s="9">
        <v>0</v>
      </c>
      <c r="I65" s="8">
        <v>0</v>
      </c>
      <c r="J65" s="9">
        <v>0</v>
      </c>
    </row>
    <row r="66" spans="1:10" ht="12.95" customHeight="1" x14ac:dyDescent="0.25">
      <c r="A66" s="18"/>
      <c r="B66" s="17"/>
      <c r="C66" s="18"/>
      <c r="D66" s="18"/>
      <c r="E66" s="141" t="s">
        <v>30</v>
      </c>
      <c r="F66" s="142"/>
      <c r="G66" s="143"/>
      <c r="H66" s="67">
        <f>H65</f>
        <v>0</v>
      </c>
      <c r="I66" s="43">
        <f t="shared" ref="I66:J66" si="7">I65</f>
        <v>0</v>
      </c>
      <c r="J66" s="67">
        <f t="shared" si="7"/>
        <v>0</v>
      </c>
    </row>
    <row r="67" spans="1:10" ht="12.95" customHeight="1" x14ac:dyDescent="0.25">
      <c r="A67" s="18"/>
      <c r="B67" s="17"/>
      <c r="C67" s="18"/>
      <c r="D67" s="18"/>
      <c r="E67" s="28"/>
      <c r="F67" s="28"/>
      <c r="G67" s="29"/>
      <c r="H67" s="40"/>
      <c r="I67" s="41"/>
      <c r="J67" s="42"/>
    </row>
    <row r="68" spans="1:10" ht="12.95" customHeight="1" x14ac:dyDescent="0.25">
      <c r="A68" s="3"/>
      <c r="B68" s="30" t="s">
        <v>28</v>
      </c>
      <c r="C68" s="21"/>
      <c r="D68" s="21"/>
      <c r="E68" s="134" t="s">
        <v>12</v>
      </c>
      <c r="F68" s="135"/>
      <c r="G68" s="135"/>
      <c r="H68" s="136"/>
      <c r="I68" s="25">
        <f>I19</f>
        <v>24968.21</v>
      </c>
      <c r="J68" s="46"/>
    </row>
    <row r="69" spans="1:10" ht="12.95" customHeight="1" x14ac:dyDescent="0.25">
      <c r="A69" s="3"/>
      <c r="B69" s="20"/>
      <c r="C69" s="21"/>
      <c r="D69" s="21"/>
      <c r="E69" s="134" t="s">
        <v>20</v>
      </c>
      <c r="F69" s="135"/>
      <c r="G69" s="135"/>
      <c r="H69" s="136"/>
      <c r="I69" s="25">
        <f>I51+I20</f>
        <v>25491.21</v>
      </c>
      <c r="J69" s="16"/>
    </row>
    <row r="70" spans="1:10" ht="12.95" customHeight="1" x14ac:dyDescent="0.25">
      <c r="A70" s="3"/>
      <c r="B70" s="20"/>
      <c r="C70" s="21"/>
      <c r="D70" s="21"/>
      <c r="E70" s="134" t="s">
        <v>21</v>
      </c>
      <c r="F70" s="135"/>
      <c r="G70" s="135"/>
      <c r="H70" s="136"/>
      <c r="I70" s="25">
        <f>I63+I21</f>
        <v>-523</v>
      </c>
      <c r="J70" s="47"/>
    </row>
    <row r="71" spans="1:10" ht="12.95" customHeight="1" x14ac:dyDescent="0.25">
      <c r="A71" s="3"/>
      <c r="B71" s="20"/>
      <c r="C71" s="21"/>
      <c r="D71" s="21"/>
      <c r="E71" s="134" t="s">
        <v>22</v>
      </c>
      <c r="F71" s="135"/>
      <c r="G71" s="135"/>
      <c r="H71" s="136"/>
      <c r="I71" s="25">
        <f>I69+I70</f>
        <v>24968.21</v>
      </c>
      <c r="J71" s="47"/>
    </row>
    <row r="72" spans="1:10" ht="12.95" customHeight="1" x14ac:dyDescent="0.25">
      <c r="A72" s="3"/>
      <c r="B72" s="20"/>
      <c r="C72" s="21"/>
      <c r="D72" s="21"/>
      <c r="E72" s="122" t="s">
        <v>23</v>
      </c>
      <c r="F72" s="123"/>
      <c r="G72" s="123"/>
      <c r="H72" s="124"/>
      <c r="I72" s="25">
        <f>I68-I71</f>
        <v>0</v>
      </c>
      <c r="J72" s="47"/>
    </row>
    <row r="73" spans="1:10" ht="12.95" customHeight="1" x14ac:dyDescent="0.25">
      <c r="A73" s="3"/>
      <c r="B73" s="20"/>
      <c r="C73" s="21"/>
      <c r="D73" s="21"/>
      <c r="E73" s="122" t="s">
        <v>24</v>
      </c>
      <c r="F73" s="123"/>
      <c r="G73" s="123"/>
      <c r="H73" s="124"/>
      <c r="I73" s="25">
        <f>I66</f>
        <v>0</v>
      </c>
      <c r="J73" s="47"/>
    </row>
    <row r="74" spans="1:10" ht="12.95" customHeight="1" x14ac:dyDescent="0.25">
      <c r="A74" s="3"/>
      <c r="B74" s="3"/>
      <c r="C74" s="37"/>
      <c r="D74" s="37"/>
      <c r="E74" s="38"/>
      <c r="F74" s="3"/>
      <c r="G74" s="20"/>
      <c r="H74" s="95">
        <v>45749</v>
      </c>
      <c r="I74" s="96"/>
      <c r="J74" s="97">
        <v>45770</v>
      </c>
    </row>
    <row r="75" spans="1:10" ht="12.95" customHeight="1" x14ac:dyDescent="0.25">
      <c r="A75" s="3"/>
      <c r="B75" s="30" t="s">
        <v>34</v>
      </c>
      <c r="C75" s="21"/>
      <c r="D75" s="21"/>
      <c r="E75" s="39" t="s">
        <v>25</v>
      </c>
      <c r="F75" s="31"/>
      <c r="G75" s="32"/>
      <c r="H75" s="98">
        <v>666630.56999999995</v>
      </c>
      <c r="I75" s="100">
        <f>I68</f>
        <v>24968.21</v>
      </c>
      <c r="J75" s="100">
        <f>H75+I75</f>
        <v>691598.77999999991</v>
      </c>
    </row>
    <row r="76" spans="1:10" ht="12.95" customHeight="1" x14ac:dyDescent="0.25">
      <c r="A76" s="3"/>
      <c r="B76" s="20"/>
      <c r="C76" s="21"/>
      <c r="D76" s="21"/>
      <c r="E76" s="33" t="s">
        <v>20</v>
      </c>
      <c r="F76" s="34"/>
      <c r="G76" s="24"/>
      <c r="H76" s="99">
        <v>518705.65</v>
      </c>
      <c r="I76" s="100">
        <f>I51+I20</f>
        <v>25491.21</v>
      </c>
      <c r="J76" s="84">
        <f>H76+I76</f>
        <v>544196.86</v>
      </c>
    </row>
    <row r="77" spans="1:10" ht="12.95" customHeight="1" x14ac:dyDescent="0.25">
      <c r="A77" s="3"/>
      <c r="B77" s="20"/>
      <c r="C77" s="21"/>
      <c r="D77" s="21"/>
      <c r="E77" s="16" t="s">
        <v>21</v>
      </c>
      <c r="F77" s="20"/>
      <c r="G77" s="35"/>
      <c r="H77" s="99">
        <v>256603.29</v>
      </c>
      <c r="I77" s="100">
        <f>I63+I21</f>
        <v>-523</v>
      </c>
      <c r="J77" s="84">
        <f>H77+I77</f>
        <v>256080.29</v>
      </c>
    </row>
    <row r="78" spans="1:10" ht="12.95" customHeight="1" x14ac:dyDescent="0.25">
      <c r="A78" s="3"/>
      <c r="C78" s="37"/>
      <c r="D78" s="37"/>
      <c r="E78" s="36" t="s">
        <v>26</v>
      </c>
      <c r="F78" s="34"/>
      <c r="G78" s="24"/>
      <c r="H78" s="100">
        <f>H76+H77</f>
        <v>775308.94000000006</v>
      </c>
      <c r="I78" s="100">
        <f>SUM(I76:I77)</f>
        <v>24968.21</v>
      </c>
      <c r="J78" s="100">
        <f>SUM(J76:J77)</f>
        <v>800277.15</v>
      </c>
    </row>
    <row r="79" spans="1:10" ht="12.95" customHeight="1" x14ac:dyDescent="0.25">
      <c r="A79" s="3"/>
      <c r="B79" s="3"/>
      <c r="C79" s="37"/>
      <c r="D79" s="37"/>
      <c r="E79" s="16" t="s">
        <v>15</v>
      </c>
      <c r="F79" s="20"/>
      <c r="G79" s="35"/>
      <c r="H79" s="84">
        <f>H75-H78</f>
        <v>-108678.37000000011</v>
      </c>
      <c r="I79" s="84">
        <f>I75-I78</f>
        <v>0</v>
      </c>
      <c r="J79" s="84">
        <f>J75-J78</f>
        <v>-108678.37000000011</v>
      </c>
    </row>
    <row r="80" spans="1:10" ht="12.95" customHeight="1" x14ac:dyDescent="0.25">
      <c r="A80" s="3"/>
      <c r="B80" s="115" t="s">
        <v>37</v>
      </c>
      <c r="C80" s="37"/>
      <c r="D80" s="37"/>
      <c r="E80" s="33" t="s">
        <v>27</v>
      </c>
      <c r="F80" s="34"/>
      <c r="G80" s="24"/>
      <c r="H80" s="101">
        <v>108678.37</v>
      </c>
      <c r="I80" s="84">
        <f>I73</f>
        <v>0</v>
      </c>
      <c r="J80" s="84">
        <f>H80+I80</f>
        <v>108678.37</v>
      </c>
    </row>
    <row r="81" ht="12.95" customHeight="1" x14ac:dyDescent="0.25"/>
    <row r="82" ht="12.95" customHeight="1" x14ac:dyDescent="0.25"/>
    <row r="83" ht="12.95" customHeight="1" x14ac:dyDescent="0.25"/>
    <row r="84" ht="12.95" customHeight="1" x14ac:dyDescent="0.25"/>
    <row r="85" ht="12.95" customHeight="1" x14ac:dyDescent="0.25"/>
    <row r="86" ht="12.95" customHeight="1" x14ac:dyDescent="0.25"/>
    <row r="87" ht="12.95" customHeight="1" x14ac:dyDescent="0.25"/>
    <row r="88" ht="12.95" customHeight="1" x14ac:dyDescent="0.25"/>
    <row r="89" ht="12.95" customHeight="1" x14ac:dyDescent="0.25"/>
    <row r="90" ht="12.95" customHeight="1" x14ac:dyDescent="0.25"/>
    <row r="91" ht="12.95" customHeight="1" x14ac:dyDescent="0.25"/>
    <row r="92" ht="12.95" customHeight="1" x14ac:dyDescent="0.25"/>
  </sheetData>
  <mergeCells count="24">
    <mergeCell ref="E72:H72"/>
    <mergeCell ref="E68:H68"/>
    <mergeCell ref="A36:A45"/>
    <mergeCell ref="E51:G51"/>
    <mergeCell ref="E63:G63"/>
    <mergeCell ref="E66:G66"/>
    <mergeCell ref="E69:H69"/>
    <mergeCell ref="A46:A50"/>
    <mergeCell ref="A26:A35"/>
    <mergeCell ref="E73:H73"/>
    <mergeCell ref="B2:B3"/>
    <mergeCell ref="H1:J1"/>
    <mergeCell ref="A24:A25"/>
    <mergeCell ref="A5:A18"/>
    <mergeCell ref="E2:E3"/>
    <mergeCell ref="F2:F3"/>
    <mergeCell ref="G2:G3"/>
    <mergeCell ref="E19:G19"/>
    <mergeCell ref="E20:G20"/>
    <mergeCell ref="E21:G21"/>
    <mergeCell ref="E22:G22"/>
    <mergeCell ref="E70:H70"/>
    <mergeCell ref="A53:A62"/>
    <mergeCell ref="E71:H71"/>
  </mergeCells>
  <conditionalFormatting sqref="B1:B2">
    <cfRule type="expression" dxfId="94" priority="6148" stopIfTrue="1">
      <formula>$K1="Z"</formula>
    </cfRule>
    <cfRule type="expression" dxfId="93" priority="6149" stopIfTrue="1">
      <formula>$K1="T"</formula>
    </cfRule>
    <cfRule type="expression" dxfId="92" priority="6150" stopIfTrue="1">
      <formula>$K1="Y"</formula>
    </cfRule>
  </conditionalFormatting>
  <conditionalFormatting sqref="B2">
    <cfRule type="expression" dxfId="91" priority="6145" stopIfTrue="1">
      <formula>$K2="Z"</formula>
    </cfRule>
    <cfRule type="expression" dxfId="90" priority="6146" stopIfTrue="1">
      <formula>$K2="T"</formula>
    </cfRule>
    <cfRule type="expression" dxfId="89" priority="6147" stopIfTrue="1">
      <formula>$K2="Y"</formula>
    </cfRule>
  </conditionalFormatting>
  <conditionalFormatting sqref="C19:D21 B1:B2">
    <cfRule type="expression" dxfId="88" priority="6142" stopIfTrue="1">
      <formula>#REF!="Z"</formula>
    </cfRule>
    <cfRule type="expression" dxfId="87" priority="6143" stopIfTrue="1">
      <formula>#REF!="T"</formula>
    </cfRule>
    <cfRule type="expression" dxfId="86" priority="6144" stopIfTrue="1">
      <formula>#REF!="Y"</formula>
    </cfRule>
  </conditionalFormatting>
  <conditionalFormatting sqref="H76">
    <cfRule type="expression" dxfId="85" priority="6139" stopIfTrue="1">
      <formula>$J76="Z"</formula>
    </cfRule>
    <cfRule type="expression" dxfId="84" priority="6140" stopIfTrue="1">
      <formula>$J76="T"</formula>
    </cfRule>
    <cfRule type="expression" dxfId="83" priority="6141" stopIfTrue="1">
      <formula>$J76="Y"</formula>
    </cfRule>
  </conditionalFormatting>
  <conditionalFormatting sqref="H77">
    <cfRule type="expression" dxfId="82" priority="6136" stopIfTrue="1">
      <formula>$J77="Z"</formula>
    </cfRule>
    <cfRule type="expression" dxfId="81" priority="6137" stopIfTrue="1">
      <formula>$J77="T"</formula>
    </cfRule>
    <cfRule type="expression" dxfId="80" priority="6138" stopIfTrue="1">
      <formula>$J77="Y"</formula>
    </cfRule>
  </conditionalFormatting>
  <conditionalFormatting sqref="H75">
    <cfRule type="expression" dxfId="79" priority="6133" stopIfTrue="1">
      <formula>$J75="Z"</formula>
    </cfRule>
    <cfRule type="expression" dxfId="78" priority="6134" stopIfTrue="1">
      <formula>$J75="T"</formula>
    </cfRule>
    <cfRule type="expression" dxfId="77" priority="6135" stopIfTrue="1">
      <formula>$J75="Y"</formula>
    </cfRule>
  </conditionalFormatting>
  <conditionalFormatting sqref="H76">
    <cfRule type="expression" dxfId="76" priority="6130" stopIfTrue="1">
      <formula>$J76="Z"</formula>
    </cfRule>
    <cfRule type="expression" dxfId="75" priority="6131" stopIfTrue="1">
      <formula>$J76="T"</formula>
    </cfRule>
    <cfRule type="expression" dxfId="74" priority="6132" stopIfTrue="1">
      <formula>$J76="Y"</formula>
    </cfRule>
  </conditionalFormatting>
  <conditionalFormatting sqref="H77">
    <cfRule type="expression" dxfId="73" priority="6127" stopIfTrue="1">
      <formula>$J77="Z"</formula>
    </cfRule>
    <cfRule type="expression" dxfId="72" priority="6128" stopIfTrue="1">
      <formula>$J77="T"</formula>
    </cfRule>
    <cfRule type="expression" dxfId="71" priority="6129" stopIfTrue="1">
      <formula>$J77="Y"</formula>
    </cfRule>
  </conditionalFormatting>
  <conditionalFormatting sqref="B31">
    <cfRule type="expression" dxfId="70" priority="246" stopIfTrue="1">
      <formula>#REF!="Z"</formula>
    </cfRule>
    <cfRule type="expression" dxfId="69" priority="247" stopIfTrue="1">
      <formula>#REF!="T"</formula>
    </cfRule>
    <cfRule type="expression" dxfId="68" priority="248" stopIfTrue="1">
      <formula>#REF!="Y"</formula>
    </cfRule>
  </conditionalFormatting>
  <conditionalFormatting sqref="B31">
    <cfRule type="expression" dxfId="67" priority="249" stopIfTrue="1">
      <formula>$K33="Z"</formula>
    </cfRule>
    <cfRule type="expression" dxfId="66" priority="250" stopIfTrue="1">
      <formula>$K33="T"</formula>
    </cfRule>
    <cfRule type="expression" dxfId="65" priority="251" stopIfTrue="1">
      <formula>$K33="Y"</formula>
    </cfRule>
  </conditionalFormatting>
  <conditionalFormatting sqref="B31">
    <cfRule type="expression" dxfId="64" priority="252" stopIfTrue="1">
      <formula>$P33="Z"</formula>
    </cfRule>
    <cfRule type="expression" dxfId="63" priority="253" stopIfTrue="1">
      <formula>$P33="T"</formula>
    </cfRule>
    <cfRule type="expression" dxfId="62" priority="254" stopIfTrue="1">
      <formula>$P33="Y"</formula>
    </cfRule>
  </conditionalFormatting>
  <conditionalFormatting sqref="B31">
    <cfRule type="expression" dxfId="61" priority="255" stopIfTrue="1">
      <formula>$L33="Z"</formula>
    </cfRule>
    <cfRule type="expression" dxfId="60" priority="256" stopIfTrue="1">
      <formula>$L33="T"</formula>
    </cfRule>
    <cfRule type="expression" dxfId="59" priority="257" stopIfTrue="1">
      <formula>$L33="Y"</formula>
    </cfRule>
  </conditionalFormatting>
  <conditionalFormatting sqref="B31">
    <cfRule type="expression" dxfId="58" priority="258" stopIfTrue="1">
      <formula>$N33="Z"</formula>
    </cfRule>
    <cfRule type="expression" dxfId="57" priority="259" stopIfTrue="1">
      <formula>$N33="T"</formula>
    </cfRule>
    <cfRule type="expression" dxfId="56" priority="260" stopIfTrue="1">
      <formula>$N33="Y"</formula>
    </cfRule>
  </conditionalFormatting>
  <conditionalFormatting sqref="B36:B44">
    <cfRule type="expression" dxfId="55" priority="52" stopIfTrue="1">
      <formula>$N36="Z"</formula>
    </cfRule>
    <cfRule type="expression" dxfId="54" priority="53" stopIfTrue="1">
      <formula>$N36="T"</formula>
    </cfRule>
    <cfRule type="expression" dxfId="53" priority="54" stopIfTrue="1">
      <formula>$N36="Y"</formula>
    </cfRule>
    <cfRule type="expression" dxfId="52" priority="55" stopIfTrue="1">
      <formula>#REF!="T"</formula>
    </cfRule>
    <cfRule type="expression" dxfId="51" priority="56" stopIfTrue="1">
      <formula>#REF!="Y"</formula>
    </cfRule>
  </conditionalFormatting>
  <conditionalFormatting sqref="B36:B45">
    <cfRule type="expression" dxfId="50" priority="40" stopIfTrue="1">
      <formula>$L36="Z"</formula>
    </cfRule>
    <cfRule type="expression" dxfId="49" priority="41" stopIfTrue="1">
      <formula>$L36="T"</formula>
    </cfRule>
    <cfRule type="expression" dxfId="48" priority="42" stopIfTrue="1">
      <formula>$L36="Y"</formula>
    </cfRule>
    <cfRule type="expression" dxfId="47" priority="43" stopIfTrue="1">
      <formula>$P36="Z"</formula>
    </cfRule>
    <cfRule type="expression" dxfId="46" priority="44" stopIfTrue="1">
      <formula>$P36="T"</formula>
    </cfRule>
    <cfRule type="expression" dxfId="45" priority="45" stopIfTrue="1">
      <formula>$P36="Y"</formula>
    </cfRule>
    <cfRule type="expression" dxfId="44" priority="46" stopIfTrue="1">
      <formula>$K36="Z"</formula>
    </cfRule>
    <cfRule type="expression" dxfId="43" priority="47" stopIfTrue="1">
      <formula>$K36="T"</formula>
    </cfRule>
    <cfRule type="expression" dxfId="42" priority="48" stopIfTrue="1">
      <formula>$K36="Y"</formula>
    </cfRule>
    <cfRule type="expression" dxfId="41" priority="49" stopIfTrue="1">
      <formula>#REF!="Z"</formula>
    </cfRule>
  </conditionalFormatting>
  <conditionalFormatting sqref="B45">
    <cfRule type="expression" dxfId="40" priority="37" stopIfTrue="1">
      <formula>$N45="Z"</formula>
    </cfRule>
    <cfRule type="expression" dxfId="39" priority="38" stopIfTrue="1">
      <formula>$N45="T"</formula>
    </cfRule>
    <cfRule type="expression" dxfId="38" priority="39" stopIfTrue="1">
      <formula>$N45="Y"</formula>
    </cfRule>
    <cfRule type="expression" dxfId="37" priority="50" stopIfTrue="1">
      <formula>#REF!="T"</formula>
    </cfRule>
    <cfRule type="expression" dxfId="36" priority="51" stopIfTrue="1">
      <formula>#REF!="Y"</formula>
    </cfRule>
  </conditionalFormatting>
  <conditionalFormatting sqref="B53:B58">
    <cfRule type="expression" dxfId="35" priority="34" stopIfTrue="1">
      <formula>#REF!="Z"</formula>
    </cfRule>
    <cfRule type="expression" dxfId="34" priority="35" stopIfTrue="1">
      <formula>#REF!="T"</formula>
    </cfRule>
    <cfRule type="expression" dxfId="33" priority="36" stopIfTrue="1">
      <formula>#REF!="Y"</formula>
    </cfRule>
  </conditionalFormatting>
  <conditionalFormatting sqref="B59">
    <cfRule type="expression" dxfId="32" priority="31" stopIfTrue="1">
      <formula>#REF!="Z"</formula>
    </cfRule>
    <cfRule type="expression" dxfId="31" priority="32" stopIfTrue="1">
      <formula>#REF!="T"</formula>
    </cfRule>
    <cfRule type="expression" dxfId="30" priority="33" stopIfTrue="1">
      <formula>#REF!="Y"</formula>
    </cfRule>
  </conditionalFormatting>
  <conditionalFormatting sqref="B46">
    <cfRule type="expression" dxfId="29" priority="28" stopIfTrue="1">
      <formula>#REF!="Z"</formula>
    </cfRule>
    <cfRule type="expression" dxfId="28" priority="29" stopIfTrue="1">
      <formula>#REF!="T"</formula>
    </cfRule>
    <cfRule type="expression" dxfId="27" priority="30" stopIfTrue="1">
      <formula>#REF!="Y"</formula>
    </cfRule>
  </conditionalFormatting>
  <conditionalFormatting sqref="B47">
    <cfRule type="expression" dxfId="26" priority="23" stopIfTrue="1">
      <formula>$N47="Z"</formula>
    </cfRule>
    <cfRule type="expression" dxfId="25" priority="24" stopIfTrue="1">
      <formula>$N47="T"</formula>
    </cfRule>
    <cfRule type="expression" dxfId="24" priority="25" stopIfTrue="1">
      <formula>$N47="Y"</formula>
    </cfRule>
    <cfRule type="expression" dxfId="23" priority="26" stopIfTrue="1">
      <formula>#REF!="T"</formula>
    </cfRule>
    <cfRule type="expression" dxfId="22" priority="27" stopIfTrue="1">
      <formula>#REF!="Y"</formula>
    </cfRule>
  </conditionalFormatting>
  <conditionalFormatting sqref="B47">
    <cfRule type="expression" dxfId="21" priority="13" stopIfTrue="1">
      <formula>$L47="Z"</formula>
    </cfRule>
    <cfRule type="expression" dxfId="20" priority="14" stopIfTrue="1">
      <formula>$L47="T"</formula>
    </cfRule>
    <cfRule type="expression" dxfId="19" priority="15" stopIfTrue="1">
      <formula>$L47="Y"</formula>
    </cfRule>
    <cfRule type="expression" dxfId="18" priority="16" stopIfTrue="1">
      <formula>$P47="Z"</formula>
    </cfRule>
    <cfRule type="expression" dxfId="17" priority="17" stopIfTrue="1">
      <formula>$P47="T"</formula>
    </cfRule>
    <cfRule type="expression" dxfId="16" priority="18" stopIfTrue="1">
      <formula>$P47="Y"</formula>
    </cfRule>
    <cfRule type="expression" dxfId="15" priority="19" stopIfTrue="1">
      <formula>$K47="Z"</formula>
    </cfRule>
    <cfRule type="expression" dxfId="14" priority="20" stopIfTrue="1">
      <formula>$K47="T"</formula>
    </cfRule>
    <cfRule type="expression" dxfId="13" priority="21" stopIfTrue="1">
      <formula>$K47="Y"</formula>
    </cfRule>
    <cfRule type="expression" dxfId="12" priority="22" stopIfTrue="1">
      <formula>#REF!="Z"</formula>
    </cfRule>
  </conditionalFormatting>
  <conditionalFormatting sqref="B60:B61">
    <cfRule type="expression" dxfId="11" priority="10" stopIfTrue="1">
      <formula>#REF!="Z"</formula>
    </cfRule>
    <cfRule type="expression" dxfId="10" priority="11" stopIfTrue="1">
      <formula>#REF!="T"</formula>
    </cfRule>
    <cfRule type="expression" dxfId="9" priority="12" stopIfTrue="1">
      <formula>#REF!="Y"</formula>
    </cfRule>
  </conditionalFormatting>
  <conditionalFormatting sqref="B48:B49">
    <cfRule type="expression" dxfId="8" priority="7" stopIfTrue="1">
      <formula>#REF!="Z"</formula>
    </cfRule>
    <cfRule type="expression" dxfId="7" priority="8" stopIfTrue="1">
      <formula>#REF!="T"</formula>
    </cfRule>
    <cfRule type="expression" dxfId="6" priority="9" stopIfTrue="1">
      <formula>#REF!="Y"</formula>
    </cfRule>
  </conditionalFormatting>
  <conditionalFormatting sqref="B62">
    <cfRule type="expression" dxfId="5" priority="4" stopIfTrue="1">
      <formula>#REF!="Z"</formula>
    </cfRule>
    <cfRule type="expression" dxfId="4" priority="5" stopIfTrue="1">
      <formula>#REF!="T"</formula>
    </cfRule>
    <cfRule type="expression" dxfId="3" priority="6" stopIfTrue="1">
      <formula>#REF!="Y"</formula>
    </cfRule>
  </conditionalFormatting>
  <conditionalFormatting sqref="B50">
    <cfRule type="expression" dxfId="2" priority="1" stopIfTrue="1">
      <formula>#REF!="Z"</formula>
    </cfRule>
    <cfRule type="expression" dxfId="1" priority="2" stopIfTrue="1">
      <formula>#REF!="T"</formula>
    </cfRule>
    <cfRule type="expression" dxfId="0" priority="3" stopIfTrue="1">
      <formula>#REF!="Y"</formula>
    </cfRule>
  </conditionalFormatting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 č. 4 23.4.2025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stetkarova</dc:creator>
  <cp:lastModifiedBy>stetkarova</cp:lastModifiedBy>
  <cp:lastPrinted>2025-04-24T04:58:22Z</cp:lastPrinted>
  <dcterms:created xsi:type="dcterms:W3CDTF">2019-02-01T08:27:03Z</dcterms:created>
  <dcterms:modified xsi:type="dcterms:W3CDTF">2025-04-24T04:58:27Z</dcterms:modified>
</cp:coreProperties>
</file>