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2"/>
  </bookViews>
  <sheets>
    <sheet name="RO č. 14  14.11." sheetId="1" r:id="rId1"/>
    <sheet name="dodatek" sheetId="2" r:id="rId2"/>
    <sheet name="Schváleno RMO" sheetId="3" r:id="rId3"/>
    <sheet name="List2" sheetId="4" r:id="rId4"/>
  </sheets>
  <definedNames>
    <definedName name="_xlnm.Print_Area" localSheetId="0">'RO č. 14  14.11.'!$A$1:$J$67</definedName>
  </definedNames>
  <calcPr fullCalcOnLoad="1"/>
</workbook>
</file>

<file path=xl/sharedStrings.xml><?xml version="1.0" encoding="utf-8"?>
<sst xmlns="http://schemas.openxmlformats.org/spreadsheetml/2006/main" count="451" uniqueCount="172">
  <si>
    <t>Poř.</t>
  </si>
  <si>
    <t>§</t>
  </si>
  <si>
    <t>Položka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</si>
  <si>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</si>
  <si>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</si>
  <si>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</si>
  <si>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</si>
  <si>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</si>
  <si>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</si>
  <si>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</si>
  <si>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</si>
  <si>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</si>
  <si>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</si>
  <si>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</si>
  <si>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</si>
  <si>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</si>
  <si>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</si>
  <si>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</si>
  <si>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</si>
  <si>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</si>
  <si>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</si>
  <si>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</si>
  <si>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</si>
  <si>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</si>
  <si>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</si>
  <si>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</si>
  <si>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</si>
  <si>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3.</t>
  </si>
  <si>
    <t>4.</t>
  </si>
  <si>
    <t xml:space="preserve">C) Změny v investicích  </t>
  </si>
  <si>
    <t>Financování</t>
  </si>
  <si>
    <t>5.</t>
  </si>
  <si>
    <t>Příloha  č. 3</t>
  </si>
  <si>
    <t>Výdaje provozní (běžné)</t>
  </si>
  <si>
    <t>P= příjmy   V= výdaje   NZ= nově zařazeno do R2018</t>
  </si>
  <si>
    <t>6.</t>
  </si>
  <si>
    <t xml:space="preserve">       Platný rozpočet</t>
  </si>
  <si>
    <t>Výdaje běžné saldo</t>
  </si>
  <si>
    <t>investice</t>
  </si>
  <si>
    <t xml:space="preserve">B) Změny v běžných výdajích  </t>
  </si>
  <si>
    <t xml:space="preserve">A) Změny příjmů a jejich použití </t>
  </si>
  <si>
    <t>NZ</t>
  </si>
  <si>
    <t>Výdaje (investiční)</t>
  </si>
  <si>
    <t xml:space="preserve">Rozpočtové opatření č. 14/2018 - změna schváleného rozpočtu roku 2018 - listopad  (údaje v tis. Kč) </t>
  </si>
  <si>
    <t>č. 14</t>
  </si>
  <si>
    <t>xx.11.2018</t>
  </si>
  <si>
    <t>Rekapitulace Rozpočtového opatření č. 14</t>
  </si>
  <si>
    <t>Otrokovice xx.11.2018</t>
  </si>
  <si>
    <t>Rekapitulace celkového rozpočtu města na rok 2018 včetně RO č. 14</t>
  </si>
  <si>
    <t xml:space="preserve">Rozpočtové opatření č. 14/2018 - změna schváleného rozpočtu roku 2018 - listopad (údaje v tis. Kč) DODATEK Č. 1 </t>
  </si>
  <si>
    <t>Rekapitulace Rozpočtového opatření č. 14  DODATEK Č.1</t>
  </si>
  <si>
    <t>Rekapitulace celkového rozpočtu města na rok 2018 včetně RO č. 14 včetně dodatku č.1</t>
  </si>
  <si>
    <t>Org.</t>
  </si>
  <si>
    <t>Pol.</t>
  </si>
  <si>
    <t>0515</t>
  </si>
  <si>
    <t>0763</t>
  </si>
  <si>
    <r>
      <t xml:space="preserve">OŠK Fin. dar spolku Děti fitness Praha, IČ 27010813, </t>
    </r>
    <r>
      <rPr>
        <b/>
        <sz val="10"/>
        <rFont val="Arial"/>
        <family val="2"/>
      </rPr>
      <t>RMO/xxx/11/18</t>
    </r>
  </si>
  <si>
    <t>OŠK poskytnuté dotace spolkům - přesun na Děti fitness Praha, IČ 27010813</t>
  </si>
  <si>
    <t>0746</t>
  </si>
  <si>
    <t>0521</t>
  </si>
  <si>
    <t>OŠK Neinv. dotace Jezdeckému klubu Zlín, IČ 18559883, koupě koně, RMO/557/10/18</t>
  </si>
  <si>
    <t>0404</t>
  </si>
  <si>
    <t>SOC Pěst. péče - knihy, učební pomůcky, tisk - navýšení</t>
  </si>
  <si>
    <t>0333</t>
  </si>
  <si>
    <t>OŠK MK Baťov nákup DDHM - snížení přesun na služby</t>
  </si>
  <si>
    <r>
      <t xml:space="preserve">Výdaje na výsadbu melioračních a zpevňujících dřevin                                                 </t>
    </r>
    <r>
      <rPr>
        <b/>
        <sz val="10"/>
        <rFont val="Arial"/>
        <family val="2"/>
      </rPr>
      <t>V</t>
    </r>
  </si>
  <si>
    <t>Otrokovice 14.11.2018</t>
  </si>
  <si>
    <r>
      <t xml:space="preserve">Neinv. dot. MZ na výsadbu melior. a zpevňuj. dřevin - II. pol.2017-9.200, I. pol.2018-250 </t>
    </r>
    <r>
      <rPr>
        <b/>
        <sz val="10"/>
        <rFont val="Arial"/>
        <family val="2"/>
      </rPr>
      <t xml:space="preserve"> P</t>
    </r>
  </si>
  <si>
    <t>OŠK Prostředky RMO na humanitu - přesun na Jezdecký klub Zlín</t>
  </si>
  <si>
    <t xml:space="preserve">SOC Prostředky na humanitu - přesun na Babybox pro odložené děti </t>
  </si>
  <si>
    <t>0558</t>
  </si>
  <si>
    <t>SOC Pěst. péče OOV přesun na knihy - snížení</t>
  </si>
  <si>
    <t>OŠK MK Baťov nákup služeb - zvýšení</t>
  </si>
  <si>
    <t>0516</t>
  </si>
  <si>
    <t>OŠK Navýšení prost. na dotace spolkům</t>
  </si>
  <si>
    <t>OŠK Otrokovice město s dobrou adresou - snížení</t>
  </si>
  <si>
    <t>OŠK Nespecifikované reklamní předměty - zvýšení</t>
  </si>
  <si>
    <t>8214</t>
  </si>
  <si>
    <t>8241</t>
  </si>
  <si>
    <t>ORM ZŠ TGM rozšíření kapacity + 3 učebny zvýš. prost. na dokončení akce</t>
  </si>
  <si>
    <t>ORM Přechody pro chodce tř. T. Bati - přesun na ZŠ TGM</t>
  </si>
  <si>
    <t>ORM MŠ J. Žižky slunolamy zvýšení prost. na dokoncení inv. akce</t>
  </si>
  <si>
    <t>8232</t>
  </si>
  <si>
    <t>6217</t>
  </si>
  <si>
    <t>ORM Revitalizace centr. ploch sídliště Trávníky - přesun na MŠ J. Žižky slunolamy</t>
  </si>
  <si>
    <t>8235</t>
  </si>
  <si>
    <t>8234</t>
  </si>
  <si>
    <t>ORM MŠ Zahradní 1202 - zastínění pískoviště</t>
  </si>
  <si>
    <t>ORM Revitalizace SH poskytnuté náhrady</t>
  </si>
  <si>
    <t>7.</t>
  </si>
  <si>
    <t>6202</t>
  </si>
  <si>
    <t>ORM Revitalizace SH přesun na pol. náhrad</t>
  </si>
  <si>
    <t>ORM Revitalizace centr. ploch sídliště Trávníky - přesun na SH</t>
  </si>
  <si>
    <t>8.</t>
  </si>
  <si>
    <t>Příloha č. RMO/xxx/11/18</t>
  </si>
  <si>
    <t>ORM Oprava chodníku u ZŠ Trávníky - Hlavní</t>
  </si>
  <si>
    <t>9.</t>
  </si>
  <si>
    <t>ORM Oprava prostranství před hlavním vstupem ZŠ Trávníky přesun na jinou org.</t>
  </si>
  <si>
    <t>8226</t>
  </si>
  <si>
    <t>8225</t>
  </si>
  <si>
    <t>10.</t>
  </si>
  <si>
    <t>8227</t>
  </si>
  <si>
    <t>8223</t>
  </si>
  <si>
    <t>ORM Oprava prostranství před hl. vstupem do ZŠ TGM</t>
  </si>
  <si>
    <t>ORM Oprava běžecké dráhy u ZŠ TGM</t>
  </si>
  <si>
    <r>
      <t>SOC Fin. dar org. Babybox pro odložené děti - STATIM, IČ 27006891,</t>
    </r>
    <r>
      <rPr>
        <b/>
        <sz val="10"/>
        <rFont val="Arial CE"/>
        <family val="0"/>
      </rPr>
      <t xml:space="preserve"> RMO/xxx/11/18</t>
    </r>
  </si>
  <si>
    <t>11.</t>
  </si>
  <si>
    <t>0604</t>
  </si>
  <si>
    <t>12.</t>
  </si>
  <si>
    <t>0720</t>
  </si>
  <si>
    <t>SNTE Sportoviště Trávníky opravy a udržování - přesun na jiné org.</t>
  </si>
  <si>
    <t>0624</t>
  </si>
  <si>
    <t>0325</t>
  </si>
  <si>
    <t>SNTE SAB zvýšení prostředků na služby</t>
  </si>
  <si>
    <t>SNTE ROŠ zvýšení prostředků na služby</t>
  </si>
  <si>
    <t>0608</t>
  </si>
  <si>
    <t>SNTE Měst. koupaliště zvýšení prots. na nákup materiálu</t>
  </si>
  <si>
    <t>0633</t>
  </si>
  <si>
    <t>OB Oprava částky u příjmu na pronájem velkého sálu</t>
  </si>
  <si>
    <r>
      <t xml:space="preserve">OŠK Příjem daru od Trelleborg WSCR a.s. - preventivní protidrogový vlak                      </t>
    </r>
    <r>
      <rPr>
        <b/>
        <sz val="10"/>
        <rFont val="Arial"/>
        <family val="2"/>
      </rPr>
      <t>P</t>
    </r>
  </si>
  <si>
    <t>SNTE Měst. koupaliště snížení prost. na DDHM</t>
  </si>
  <si>
    <t>SNTE SH dovybavení hrací plochy o boční krycí sítě</t>
  </si>
  <si>
    <t>SNTE SH úspora na pol. opravy</t>
  </si>
  <si>
    <t>Státní příspěvek na výkon pěst. péče - zvýšení dle počtu dohod</t>
  </si>
  <si>
    <t>Pěst. péče - zvýšení příspěvků na platy</t>
  </si>
  <si>
    <t>Pěst. péče - sociální zabezpečení - zvýšení</t>
  </si>
  <si>
    <t>6171</t>
  </si>
  <si>
    <t xml:space="preserve">MěÚ - Přijaté sankční platby </t>
  </si>
  <si>
    <t>org.</t>
  </si>
  <si>
    <t>A) Změny příjmů a jejich použití</t>
  </si>
  <si>
    <t xml:space="preserve">Snížení prostředků financování </t>
  </si>
  <si>
    <t>D) změny ve financování</t>
  </si>
  <si>
    <t xml:space="preserve">1. </t>
  </si>
  <si>
    <t>Financování saldo</t>
  </si>
  <si>
    <t>MěÚ přijaté sankční platby dle skut. vývoje</t>
  </si>
  <si>
    <t>ORM SH navýšení prostř. na DHM</t>
  </si>
  <si>
    <t>ORM SH navýšení prost. (montáž sítí, uchycení tribun apod.)</t>
  </si>
  <si>
    <t>ORM MŠ Zahradní 1202 - vybudování dopadové zóny</t>
  </si>
  <si>
    <t>0406</t>
  </si>
  <si>
    <t>PAPDUN DPP DPČ - dorovnání dle skuteč. čerpání</t>
  </si>
  <si>
    <t>PAPDUN soc. zabezpečení - přesun na pol. 5021</t>
  </si>
  <si>
    <t>PAPDUN platy zam. - přesun na pol. 5021</t>
  </si>
  <si>
    <t>PAPDUN pov.poj. na veř. zdrav. pojištění</t>
  </si>
  <si>
    <t>PAPDUN nákup materiálu přesun na pol. 5021</t>
  </si>
  <si>
    <t>PAPDUN sl. peněžních ústavů přesun na pol. 5021</t>
  </si>
  <si>
    <t>PAPDUN nájemné přesun na pol. 5021</t>
  </si>
  <si>
    <t>PAPDUN os. služby přesun na pol. 5021</t>
  </si>
  <si>
    <t>PAPDUN cestovné přesun na pol. 5021</t>
  </si>
  <si>
    <t>PAPDUN pohoštění přesun na pol. 5021</t>
  </si>
  <si>
    <t>SENIOR B oprava rozvodu TUV a cirkulace - navýšení prost. dle vysoutěž. zakázky</t>
  </si>
  <si>
    <t>0480</t>
  </si>
  <si>
    <t>SENIOR B odvod z IF - navýšení prost. na opravu spod.rozvodu TUV a cirkulace</t>
  </si>
  <si>
    <t>ORM Revitalizace DH za SD navýšení prost. na rekonstrukci</t>
  </si>
  <si>
    <t>8239</t>
  </si>
  <si>
    <t>ORM Oprava zpev. ploch a DH na Tráv. - přesun na opravu DH za SD</t>
  </si>
  <si>
    <t>8231</t>
  </si>
  <si>
    <t>ORM Rekonstr. DH SNP 1152-3 přesun na opravu DH za SD</t>
  </si>
  <si>
    <t>8246</t>
  </si>
  <si>
    <t>ORM Revital.centr.ploch Trávn.-přesun na opravu DH za SD</t>
  </si>
  <si>
    <t>ORM Revitalizace SH navýšení prostř. na dovybavení SH</t>
  </si>
  <si>
    <t>ORM Revitalizace centr. ploch Trávníky - přesun na SH</t>
  </si>
  <si>
    <t>7273</t>
  </si>
  <si>
    <t>ORM Revitalizace centr. ploch Trávníky - přesun na osv. zóny Mitas</t>
  </si>
  <si>
    <t>ORM Osvětlení zóny Mitas u Štěrkoviště - navýšení prost. na geodet.zaměření</t>
  </si>
  <si>
    <t>8262</t>
  </si>
  <si>
    <t>13.</t>
  </si>
  <si>
    <t>14.</t>
  </si>
  <si>
    <t>15.</t>
  </si>
  <si>
    <t>Pěst. péče - zdravotní pojištění - zvýšení</t>
  </si>
  <si>
    <t>Příloha č. RMO/39/21/18</t>
  </si>
  <si>
    <r>
      <t xml:space="preserve">OŠK Fin. dar spolku Děti fitness Praha, IČ 27010813, </t>
    </r>
    <r>
      <rPr>
        <b/>
        <sz val="10"/>
        <rFont val="Arial"/>
        <family val="2"/>
      </rPr>
      <t>RMO/6/21/18</t>
    </r>
  </si>
  <si>
    <r>
      <t>SOC Fin. dar org. Babybox pro odložené děti - STATIM, IČ 27006891,</t>
    </r>
    <r>
      <rPr>
        <b/>
        <sz val="10"/>
        <rFont val="Arial CE"/>
        <family val="0"/>
      </rPr>
      <t xml:space="preserve"> RMO/18/21/18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</si>
</sst>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4" fontId="19" fillId="0" borderId="13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right"/>
    </xf>
    <xf numFmtId="4" fontId="19" fillId="24" borderId="11" xfId="0" applyNumberFormat="1" applyFont="1" applyFill="1" applyBorder="1" applyAlignment="1">
      <alignment horizontal="right"/>
    </xf>
    <xf numFmtId="0" fontId="19" fillId="24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19" fillId="0" borderId="14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4" fontId="20" fillId="24" borderId="11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4" fontId="20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0" fontId="19" fillId="24" borderId="12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/>
    </xf>
    <xf numFmtId="49" fontId="19" fillId="24" borderId="0" xfId="0" applyNumberFormat="1" applyFont="1" applyFill="1" applyBorder="1" applyAlignment="1">
      <alignment horizontal="center"/>
    </xf>
    <xf numFmtId="0" fontId="20" fillId="24" borderId="15" xfId="0" applyFont="1" applyFill="1" applyBorder="1" applyAlignment="1">
      <alignment horizontal="left"/>
    </xf>
    <xf numFmtId="49" fontId="19" fillId="24" borderId="13" xfId="0" applyNumberFormat="1" applyFont="1" applyFill="1" applyBorder="1" applyAlignment="1">
      <alignment horizontal="center"/>
    </xf>
    <xf numFmtId="4" fontId="19" fillId="24" borderId="13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20" fillId="24" borderId="13" xfId="0" applyFont="1" applyFill="1" applyBorder="1" applyAlignment="1">
      <alignment/>
    </xf>
    <xf numFmtId="4" fontId="20" fillId="24" borderId="13" xfId="0" applyNumberFormat="1" applyFont="1" applyFill="1" applyBorder="1" applyAlignment="1">
      <alignment/>
    </xf>
    <xf numFmtId="4" fontId="19" fillId="24" borderId="13" xfId="0" applyNumberFormat="1" applyFont="1" applyFill="1" applyBorder="1" applyAlignment="1">
      <alignment/>
    </xf>
    <xf numFmtId="4" fontId="20" fillId="24" borderId="13" xfId="0" applyNumberFormat="1" applyFont="1" applyFill="1" applyBorder="1" applyAlignment="1">
      <alignment horizontal="right"/>
    </xf>
    <xf numFmtId="14" fontId="19" fillId="0" borderId="0" xfId="0" applyNumberFormat="1" applyFont="1" applyAlignment="1">
      <alignment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25" borderId="17" xfId="36" applyNumberFormat="1" applyFont="1" applyFill="1" applyBorder="1" applyAlignment="1" applyProtection="1">
      <alignment/>
      <protection/>
    </xf>
    <xf numFmtId="4" fontId="19" fillId="25" borderId="17" xfId="36" applyNumberFormat="1" applyFont="1" applyFill="1" applyBorder="1" applyAlignment="1" applyProtection="1">
      <alignment/>
      <protection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4" fontId="20" fillId="0" borderId="21" xfId="0" applyNumberFormat="1" applyFont="1" applyBorder="1" applyAlignment="1">
      <alignment/>
    </xf>
    <xf numFmtId="0" fontId="19" fillId="24" borderId="15" xfId="0" applyFont="1" applyFill="1" applyBorder="1" applyAlignment="1">
      <alignment horizontal="right"/>
    </xf>
    <xf numFmtId="0" fontId="19" fillId="24" borderId="22" xfId="0" applyFont="1" applyFill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4" fontId="19" fillId="24" borderId="23" xfId="0" applyNumberFormat="1" applyFont="1" applyFill="1" applyBorder="1" applyAlignment="1">
      <alignment horizontal="right"/>
    </xf>
    <xf numFmtId="49" fontId="20" fillId="24" borderId="11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49" fontId="20" fillId="24" borderId="19" xfId="0" applyNumberFormat="1" applyFont="1" applyFill="1" applyBorder="1" applyAlignment="1">
      <alignment horizontal="right"/>
    </xf>
    <xf numFmtId="4" fontId="19" fillId="0" borderId="19" xfId="0" applyNumberFormat="1" applyFont="1" applyBorder="1" applyAlignment="1">
      <alignment/>
    </xf>
    <xf numFmtId="0" fontId="20" fillId="26" borderId="14" xfId="0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4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14" xfId="0" applyNumberFormat="1" applyFont="1" applyBorder="1" applyAlignment="1">
      <alignment horizontal="center"/>
    </xf>
    <xf numFmtId="0" fontId="19" fillId="26" borderId="17" xfId="0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4" fontId="19" fillId="0" borderId="14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4" fontId="19" fillId="24" borderId="10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left"/>
    </xf>
    <xf numFmtId="4" fontId="20" fillId="0" borderId="14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49" fontId="19" fillId="26" borderId="14" xfId="0" applyNumberFormat="1" applyFont="1" applyFill="1" applyBorder="1" applyAlignment="1">
      <alignment horizontal="center"/>
    </xf>
    <xf numFmtId="2" fontId="20" fillId="26" borderId="14" xfId="0" applyNumberFormat="1" applyFont="1" applyFill="1" applyBorder="1" applyAlignment="1">
      <alignment horizontal="right"/>
    </xf>
    <xf numFmtId="49" fontId="0" fillId="26" borderId="14" xfId="0" applyNumberFormat="1" applyFill="1" applyBorder="1" applyAlignment="1">
      <alignment horizontal="center"/>
    </xf>
    <xf numFmtId="0" fontId="23" fillId="24" borderId="0" xfId="0" applyFont="1" applyFill="1" applyBorder="1" applyAlignment="1">
      <alignment horizontal="left"/>
    </xf>
    <xf numFmtId="0" fontId="0" fillId="26" borderId="17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4" fontId="19" fillId="0" borderId="13" xfId="0" applyNumberFormat="1" applyFont="1" applyFill="1" applyBorder="1" applyAlignment="1">
      <alignment horizontal="right"/>
    </xf>
    <xf numFmtId="4" fontId="19" fillId="26" borderId="14" xfId="0" applyNumberFormat="1" applyFont="1" applyFill="1" applyBorder="1" applyAlignment="1">
      <alignment horizontal="right"/>
    </xf>
    <xf numFmtId="49" fontId="20" fillId="24" borderId="11" xfId="0" applyNumberFormat="1" applyFont="1" applyFill="1" applyBorder="1" applyAlignment="1">
      <alignment horizontal="left"/>
    </xf>
    <xf numFmtId="0" fontId="19" fillId="0" borderId="13" xfId="0" applyFont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right"/>
    </xf>
    <xf numFmtId="2" fontId="20" fillId="0" borderId="14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2" fontId="19" fillId="0" borderId="14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20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0" fontId="19" fillId="26" borderId="14" xfId="0" applyFont="1" applyFill="1" applyBorder="1" applyAlignment="1">
      <alignment/>
    </xf>
    <xf numFmtId="0" fontId="0" fillId="26" borderId="16" xfId="0" applyFill="1" applyBorder="1" applyAlignment="1">
      <alignment horizontal="center"/>
    </xf>
    <xf numFmtId="0" fontId="0" fillId="26" borderId="15" xfId="0" applyFill="1" applyBorder="1" applyAlignment="1">
      <alignment horizontal="center"/>
    </xf>
    <xf numFmtId="4" fontId="19" fillId="26" borderId="13" xfId="0" applyNumberFormat="1" applyFont="1" applyFill="1" applyBorder="1" applyAlignment="1">
      <alignment/>
    </xf>
    <xf numFmtId="4" fontId="20" fillId="26" borderId="14" xfId="0" applyNumberFormat="1" applyFont="1" applyFill="1" applyBorder="1" applyAlignment="1">
      <alignment/>
    </xf>
    <xf numFmtId="4" fontId="19" fillId="26" borderId="14" xfId="0" applyNumberFormat="1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2" fontId="19" fillId="26" borderId="14" xfId="0" applyNumberFormat="1" applyFont="1" applyFill="1" applyBorder="1" applyAlignment="1">
      <alignment horizontal="right"/>
    </xf>
    <xf numFmtId="4" fontId="20" fillId="26" borderId="14" xfId="0" applyNumberFormat="1" applyFont="1" applyFill="1" applyBorder="1" applyAlignment="1">
      <alignment horizontal="right"/>
    </xf>
    <xf numFmtId="0" fontId="0" fillId="26" borderId="14" xfId="0" applyFill="1" applyBorder="1" applyAlignment="1">
      <alignment horizontal="center"/>
    </xf>
    <xf numFmtId="4" fontId="0" fillId="26" borderId="13" xfId="0" applyNumberFormat="1" applyFont="1" applyFill="1" applyBorder="1" applyAlignment="1">
      <alignment horizontal="right"/>
    </xf>
    <xf numFmtId="4" fontId="20" fillId="26" borderId="13" xfId="0" applyNumberFormat="1" applyFont="1" applyFill="1" applyBorder="1" applyAlignment="1">
      <alignment/>
    </xf>
    <xf numFmtId="4" fontId="19" fillId="26" borderId="10" xfId="0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/>
    </xf>
    <xf numFmtId="4" fontId="19" fillId="0" borderId="17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/>
    </xf>
    <xf numFmtId="4" fontId="20" fillId="25" borderId="17" xfId="36" applyNumberFormat="1" applyFont="1" applyFill="1" applyBorder="1" applyAlignment="1" applyProtection="1">
      <alignment horizontal="right"/>
      <protection/>
    </xf>
    <xf numFmtId="4" fontId="20" fillId="0" borderId="14" xfId="0" applyNumberFormat="1" applyFont="1" applyBorder="1" applyAlignment="1">
      <alignment horizontal="right"/>
    </xf>
    <xf numFmtId="14" fontId="19" fillId="0" borderId="0" xfId="0" applyNumberFormat="1" applyFont="1" applyAlignment="1">
      <alignment horizontal="right"/>
    </xf>
    <xf numFmtId="4" fontId="20" fillId="0" borderId="13" xfId="0" applyNumberFormat="1" applyFont="1" applyFill="1" applyBorder="1" applyAlignment="1">
      <alignment horizontal="right"/>
    </xf>
    <xf numFmtId="0" fontId="19" fillId="24" borderId="16" xfId="0" applyFont="1" applyFill="1" applyBorder="1" applyAlignment="1">
      <alignment horizontal="right"/>
    </xf>
    <xf numFmtId="49" fontId="20" fillId="24" borderId="17" xfId="0" applyNumberFormat="1" applyFont="1" applyFill="1" applyBorder="1" applyAlignment="1">
      <alignment horizontal="right"/>
    </xf>
    <xf numFmtId="49" fontId="19" fillId="24" borderId="22" xfId="0" applyNumberFormat="1" applyFont="1" applyFill="1" applyBorder="1" applyAlignment="1">
      <alignment horizontal="right"/>
    </xf>
    <xf numFmtId="4" fontId="19" fillId="24" borderId="21" xfId="0" applyNumberFormat="1" applyFont="1" applyFill="1" applyBorder="1" applyAlignment="1">
      <alignment horizontal="right"/>
    </xf>
    <xf numFmtId="4" fontId="20" fillId="24" borderId="21" xfId="0" applyNumberFormat="1" applyFont="1" applyFill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2" fontId="19" fillId="0" borderId="14" xfId="0" applyNumberFormat="1" applyFont="1" applyBorder="1" applyAlignment="1">
      <alignment/>
    </xf>
    <xf numFmtId="4" fontId="19" fillId="0" borderId="14" xfId="0" applyNumberFormat="1" applyFont="1" applyFill="1" applyBorder="1" applyAlignment="1">
      <alignment horizontal="right"/>
    </xf>
    <xf numFmtId="4" fontId="20" fillId="0" borderId="14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49" fontId="19" fillId="0" borderId="13" xfId="0" applyNumberFormat="1" applyFont="1" applyFill="1" applyBorder="1" applyAlignment="1">
      <alignment horizontal="center"/>
    </xf>
    <xf numFmtId="4" fontId="19" fillId="24" borderId="24" xfId="0" applyNumberFormat="1" applyFont="1" applyFill="1" applyBorder="1" applyAlignment="1">
      <alignment horizontal="right"/>
    </xf>
    <xf numFmtId="4" fontId="20" fillId="24" borderId="24" xfId="0" applyNumberFormat="1" applyFont="1" applyFill="1" applyBorder="1" applyAlignment="1">
      <alignment horizontal="right"/>
    </xf>
    <xf numFmtId="49" fontId="20" fillId="24" borderId="24" xfId="0" applyNumberFormat="1" applyFont="1" applyFill="1" applyBorder="1" applyAlignment="1">
      <alignment horizontal="right"/>
    </xf>
    <xf numFmtId="49" fontId="20" fillId="24" borderId="0" xfId="0" applyNumberFormat="1" applyFont="1" applyFill="1" applyBorder="1" applyAlignment="1">
      <alignment horizontal="right"/>
    </xf>
    <xf numFmtId="4" fontId="19" fillId="24" borderId="17" xfId="0" applyNumberFormat="1" applyFont="1" applyFill="1" applyBorder="1" applyAlignment="1">
      <alignment horizontal="right"/>
    </xf>
    <xf numFmtId="0" fontId="19" fillId="0" borderId="11" xfId="0" applyFont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24" borderId="14" xfId="0" applyFont="1" applyFill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19" fillId="0" borderId="14" xfId="0" applyFont="1" applyBorder="1" applyAlignment="1">
      <alignment horizontal="center" vertical="center"/>
    </xf>
    <xf numFmtId="49" fontId="20" fillId="24" borderId="22" xfId="0" applyNumberFormat="1" applyFont="1" applyFill="1" applyBorder="1" applyAlignment="1">
      <alignment horizontal="center"/>
    </xf>
    <xf numFmtId="49" fontId="20" fillId="24" borderId="18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6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66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4.625" style="2" customWidth="1"/>
    <col min="2" max="2" width="74.625" style="2" customWidth="1"/>
    <col min="3" max="3" width="6.00390625" style="18" customWidth="1"/>
    <col min="4" max="4" width="11.625" style="18" customWidth="1"/>
    <col min="5" max="5" width="7.75390625" style="2" customWidth="1"/>
    <col min="6" max="6" width="7.25390625" style="2" customWidth="1"/>
    <col min="7" max="7" width="7.00390625" style="2" customWidth="1"/>
    <col min="8" max="8" width="11.875" style="2" customWidth="1"/>
    <col min="9" max="9" width="10.875" style="2" customWidth="1"/>
    <col min="10" max="13" width="11.75390625" style="2" customWidth="1"/>
    <col min="14" max="16384" width="9.125" style="2" customWidth="1"/>
  </cols>
  <sheetData>
    <row r="1" spans="1:10" ht="15">
      <c r="A1" s="24" t="s">
        <v>43</v>
      </c>
      <c r="B1" s="1"/>
      <c r="C1" s="17"/>
      <c r="D1" s="17"/>
      <c r="H1" s="1" t="s">
        <v>94</v>
      </c>
      <c r="I1" s="1"/>
      <c r="J1" s="24"/>
    </row>
    <row r="2" spans="1:10" s="1" customFormat="1" ht="12.75">
      <c r="A2" s="3" t="s">
        <v>0</v>
      </c>
      <c r="B2" s="164" t="s">
        <v>9</v>
      </c>
      <c r="C2" s="3"/>
      <c r="D2" s="3" t="s">
        <v>17</v>
      </c>
      <c r="E2" s="164" t="s">
        <v>1</v>
      </c>
      <c r="F2" s="164" t="s">
        <v>53</v>
      </c>
      <c r="G2" s="164" t="s">
        <v>52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165"/>
      <c r="C3" s="4"/>
      <c r="D3" s="4" t="s">
        <v>18</v>
      </c>
      <c r="E3" s="165"/>
      <c r="F3" s="165"/>
      <c r="G3" s="165"/>
      <c r="H3" s="4" t="s">
        <v>6</v>
      </c>
      <c r="I3" s="4" t="s">
        <v>44</v>
      </c>
      <c r="J3" s="4" t="s">
        <v>6</v>
      </c>
    </row>
    <row r="4" spans="1:10" ht="12.75" customHeight="1">
      <c r="A4" s="108" t="s">
        <v>40</v>
      </c>
      <c r="B4" s="119"/>
      <c r="C4" s="120"/>
      <c r="D4" s="120"/>
      <c r="E4" s="120"/>
      <c r="F4" s="120"/>
      <c r="G4" s="120"/>
      <c r="H4" s="120"/>
      <c r="I4" s="121"/>
      <c r="J4" s="94"/>
    </row>
    <row r="5" spans="1:10" ht="12.75" customHeight="1">
      <c r="A5" s="161" t="s">
        <v>7</v>
      </c>
      <c r="B5" s="111" t="s">
        <v>67</v>
      </c>
      <c r="C5" s="65" t="s">
        <v>41</v>
      </c>
      <c r="D5" s="66"/>
      <c r="E5" s="66">
        <v>1036</v>
      </c>
      <c r="F5" s="66">
        <v>5192</v>
      </c>
      <c r="G5" s="111"/>
      <c r="H5" s="122">
        <v>0</v>
      </c>
      <c r="I5" s="123">
        <v>-9.45</v>
      </c>
      <c r="J5" s="116">
        <f aca="true" t="shared" si="0" ref="J5:J10">H5+I5</f>
        <v>-9.45</v>
      </c>
    </row>
    <row r="6" spans="1:10" ht="12.75" customHeight="1">
      <c r="A6" s="162"/>
      <c r="B6" s="111" t="s">
        <v>65</v>
      </c>
      <c r="C6" s="65" t="s">
        <v>41</v>
      </c>
      <c r="D6" s="66"/>
      <c r="E6" s="66">
        <v>1036</v>
      </c>
      <c r="F6" s="66">
        <v>5192</v>
      </c>
      <c r="G6" s="111"/>
      <c r="H6" s="122">
        <v>0</v>
      </c>
      <c r="I6" s="123">
        <v>9.45</v>
      </c>
      <c r="J6" s="116">
        <f t="shared" si="0"/>
        <v>9.45</v>
      </c>
    </row>
    <row r="7" spans="1:10" ht="12.75" customHeight="1">
      <c r="A7" s="161" t="s">
        <v>10</v>
      </c>
      <c r="B7" s="111" t="s">
        <v>119</v>
      </c>
      <c r="C7" s="65" t="s">
        <v>41</v>
      </c>
      <c r="D7" s="66"/>
      <c r="E7" s="66">
        <v>3113</v>
      </c>
      <c r="F7" s="66">
        <v>2321</v>
      </c>
      <c r="G7" s="111"/>
      <c r="H7" s="122">
        <v>0</v>
      </c>
      <c r="I7" s="123">
        <v>30</v>
      </c>
      <c r="J7" s="116">
        <f t="shared" si="0"/>
        <v>30</v>
      </c>
    </row>
    <row r="8" spans="1:10" ht="12.75" customHeight="1">
      <c r="A8" s="162"/>
      <c r="B8" s="91" t="s">
        <v>74</v>
      </c>
      <c r="C8" s="92"/>
      <c r="D8" s="94"/>
      <c r="E8" s="94">
        <v>4357</v>
      </c>
      <c r="F8" s="94">
        <v>5222</v>
      </c>
      <c r="G8" s="93" t="s">
        <v>73</v>
      </c>
      <c r="H8" s="95">
        <v>163.02</v>
      </c>
      <c r="I8" s="96">
        <v>30</v>
      </c>
      <c r="J8" s="87">
        <f t="shared" si="0"/>
        <v>193.02</v>
      </c>
    </row>
    <row r="9" spans="1:10" ht="12.75" customHeight="1">
      <c r="A9" s="161" t="s">
        <v>27</v>
      </c>
      <c r="B9" s="91" t="s">
        <v>118</v>
      </c>
      <c r="C9" s="92"/>
      <c r="D9" s="94"/>
      <c r="E9" s="94">
        <v>3639</v>
      </c>
      <c r="F9" s="94">
        <v>2132</v>
      </c>
      <c r="G9" s="93" t="s">
        <v>117</v>
      </c>
      <c r="H9" s="87">
        <v>2000</v>
      </c>
      <c r="I9" s="128">
        <v>-185</v>
      </c>
      <c r="J9" s="87">
        <f t="shared" si="0"/>
        <v>1815</v>
      </c>
    </row>
    <row r="10" spans="1:10" ht="12.75" customHeight="1">
      <c r="A10" s="162"/>
      <c r="B10" s="91" t="s">
        <v>134</v>
      </c>
      <c r="C10" s="92"/>
      <c r="D10" s="94"/>
      <c r="E10" s="94">
        <v>6171</v>
      </c>
      <c r="F10" s="94">
        <v>2212</v>
      </c>
      <c r="G10" s="93"/>
      <c r="H10" s="87">
        <v>1096.3</v>
      </c>
      <c r="I10" s="128">
        <v>185</v>
      </c>
      <c r="J10" s="87">
        <f t="shared" si="0"/>
        <v>1281.3</v>
      </c>
    </row>
    <row r="11" spans="1:10" s="7" customFormat="1" ht="12.75" customHeight="1">
      <c r="A11" s="25"/>
      <c r="B11" s="26"/>
      <c r="C11" s="27"/>
      <c r="D11" s="27"/>
      <c r="E11" s="169" t="s">
        <v>8</v>
      </c>
      <c r="F11" s="169"/>
      <c r="G11" s="169"/>
      <c r="H11" s="87">
        <f>H7+H9+H10</f>
        <v>3096.3</v>
      </c>
      <c r="I11" s="87">
        <f>I7+I9+I10</f>
        <v>30</v>
      </c>
      <c r="J11" s="87">
        <f>J7+J9+J10</f>
        <v>3126.3</v>
      </c>
    </row>
    <row r="12" spans="1:10" s="7" customFormat="1" ht="12.75" customHeight="1">
      <c r="A12" s="25"/>
      <c r="B12" s="84" t="s">
        <v>34</v>
      </c>
      <c r="C12" s="27"/>
      <c r="D12" s="27"/>
      <c r="E12" s="170" t="s">
        <v>33</v>
      </c>
      <c r="F12" s="170"/>
      <c r="G12" s="170"/>
      <c r="H12" s="87">
        <f>H5+H6+H8</f>
        <v>163.02</v>
      </c>
      <c r="I12" s="87">
        <f>I5+I6+I8</f>
        <v>30</v>
      </c>
      <c r="J12" s="87">
        <f>J5+J6+J8</f>
        <v>193.02</v>
      </c>
    </row>
    <row r="13" spans="1:10" s="7" customFormat="1" ht="12.75" customHeight="1">
      <c r="A13" s="25"/>
      <c r="B13" s="31"/>
      <c r="C13" s="27"/>
      <c r="D13" s="27"/>
      <c r="E13" s="171" t="s">
        <v>42</v>
      </c>
      <c r="F13" s="171"/>
      <c r="G13" s="171"/>
      <c r="H13" s="30">
        <v>0</v>
      </c>
      <c r="I13" s="30">
        <v>0</v>
      </c>
      <c r="J13" s="30">
        <v>0</v>
      </c>
    </row>
    <row r="14" spans="1:10" ht="12.75" customHeight="1">
      <c r="A14" s="8"/>
      <c r="B14" s="13"/>
      <c r="C14" s="16"/>
      <c r="D14" s="16"/>
      <c r="E14" s="171" t="s">
        <v>16</v>
      </c>
      <c r="F14" s="171"/>
      <c r="G14" s="171"/>
      <c r="H14" s="35">
        <f>H11-H12-H13</f>
        <v>2933.28</v>
      </c>
      <c r="I14" s="35">
        <f>I11-I12-I13</f>
        <v>0</v>
      </c>
      <c r="J14" s="35">
        <f>J11-J12-J13</f>
        <v>2933.28</v>
      </c>
    </row>
    <row r="15" spans="1:10" ht="12.75" customHeight="1">
      <c r="A15" s="5" t="s">
        <v>19</v>
      </c>
      <c r="B15" s="9"/>
      <c r="C15" s="6"/>
      <c r="D15" s="6"/>
      <c r="E15" s="12"/>
      <c r="F15" s="9"/>
      <c r="G15" s="9"/>
      <c r="H15" s="11"/>
      <c r="I15" s="11"/>
      <c r="J15" s="77"/>
    </row>
    <row r="16" spans="1:10" ht="12.75" customHeight="1">
      <c r="A16" s="161" t="s">
        <v>7</v>
      </c>
      <c r="B16" s="72" t="s">
        <v>56</v>
      </c>
      <c r="C16" s="65" t="s">
        <v>41</v>
      </c>
      <c r="D16" s="81"/>
      <c r="E16" s="66">
        <v>3419</v>
      </c>
      <c r="F16" s="66">
        <v>5222</v>
      </c>
      <c r="G16" s="81" t="s">
        <v>55</v>
      </c>
      <c r="H16" s="88">
        <v>0</v>
      </c>
      <c r="I16" s="82">
        <v>5</v>
      </c>
      <c r="J16" s="88">
        <f aca="true" t="shared" si="1" ref="J16:J26">H16+I16</f>
        <v>5</v>
      </c>
    </row>
    <row r="17" spans="1:10" ht="12.75" customHeight="1">
      <c r="A17" s="162"/>
      <c r="B17" s="106" t="s">
        <v>57</v>
      </c>
      <c r="C17" s="92"/>
      <c r="D17" s="93"/>
      <c r="E17" s="94">
        <v>3392</v>
      </c>
      <c r="F17" s="94">
        <v>5222</v>
      </c>
      <c r="G17" s="93" t="s">
        <v>54</v>
      </c>
      <c r="H17" s="87">
        <v>21.5</v>
      </c>
      <c r="I17" s="96">
        <v>-5</v>
      </c>
      <c r="J17" s="87">
        <f t="shared" si="1"/>
        <v>16.5</v>
      </c>
    </row>
    <row r="18" spans="1:10" ht="12.75" customHeight="1">
      <c r="A18" s="161" t="s">
        <v>10</v>
      </c>
      <c r="B18" s="85" t="s">
        <v>60</v>
      </c>
      <c r="C18" s="65" t="s">
        <v>41</v>
      </c>
      <c r="D18" s="111"/>
      <c r="E18" s="112">
        <v>3419</v>
      </c>
      <c r="F18" s="113">
        <v>5222</v>
      </c>
      <c r="G18" s="83" t="s">
        <v>58</v>
      </c>
      <c r="H18" s="114">
        <v>79.5</v>
      </c>
      <c r="I18" s="115">
        <v>20</v>
      </c>
      <c r="J18" s="116">
        <f t="shared" si="1"/>
        <v>99.5</v>
      </c>
    </row>
    <row r="19" spans="1:10" ht="12.75" customHeight="1">
      <c r="A19" s="162"/>
      <c r="B19" s="98" t="s">
        <v>68</v>
      </c>
      <c r="C19" s="91"/>
      <c r="D19" s="91"/>
      <c r="E19" s="99">
        <v>4343</v>
      </c>
      <c r="F19" s="101">
        <v>5222</v>
      </c>
      <c r="G19" s="97" t="s">
        <v>59</v>
      </c>
      <c r="H19" s="74">
        <v>75</v>
      </c>
      <c r="I19" s="79">
        <v>-20</v>
      </c>
      <c r="J19" s="75">
        <f t="shared" si="1"/>
        <v>55</v>
      </c>
    </row>
    <row r="20" spans="1:10" ht="12.75" customHeight="1">
      <c r="A20" s="161" t="s">
        <v>27</v>
      </c>
      <c r="B20" s="62" t="s">
        <v>72</v>
      </c>
      <c r="C20" s="55"/>
      <c r="D20" s="55"/>
      <c r="E20" s="55">
        <v>3314</v>
      </c>
      <c r="F20" s="55">
        <v>5169</v>
      </c>
      <c r="G20" s="97" t="s">
        <v>63</v>
      </c>
      <c r="H20" s="100">
        <v>19</v>
      </c>
      <c r="I20" s="79">
        <v>2</v>
      </c>
      <c r="J20" s="75">
        <f t="shared" si="1"/>
        <v>21</v>
      </c>
    </row>
    <row r="21" spans="1:10" ht="12.75" customHeight="1">
      <c r="A21" s="162"/>
      <c r="B21" s="62" t="s">
        <v>64</v>
      </c>
      <c r="C21" s="55"/>
      <c r="D21" s="55"/>
      <c r="E21" s="55">
        <v>3314</v>
      </c>
      <c r="F21" s="55">
        <v>5137</v>
      </c>
      <c r="G21" s="97" t="s">
        <v>63</v>
      </c>
      <c r="H21" s="100">
        <v>15</v>
      </c>
      <c r="I21" s="79">
        <v>-2</v>
      </c>
      <c r="J21" s="75">
        <f t="shared" si="1"/>
        <v>13</v>
      </c>
    </row>
    <row r="22" spans="1:10" ht="12.75" customHeight="1">
      <c r="A22" s="161" t="s">
        <v>28</v>
      </c>
      <c r="B22" s="109" t="s">
        <v>62</v>
      </c>
      <c r="C22" s="117"/>
      <c r="D22" s="80">
        <v>13010</v>
      </c>
      <c r="E22" s="118">
        <v>4339</v>
      </c>
      <c r="F22" s="118">
        <v>5136</v>
      </c>
      <c r="G22" s="110" t="s">
        <v>61</v>
      </c>
      <c r="H22" s="100">
        <v>1</v>
      </c>
      <c r="I22" s="103">
        <v>1</v>
      </c>
      <c r="J22" s="75">
        <f t="shared" si="1"/>
        <v>2</v>
      </c>
    </row>
    <row r="23" spans="1:10" ht="12.75" customHeight="1">
      <c r="A23" s="162"/>
      <c r="B23" s="98" t="s">
        <v>71</v>
      </c>
      <c r="C23" s="91"/>
      <c r="D23" s="94">
        <v>13010</v>
      </c>
      <c r="E23" s="99">
        <v>4339</v>
      </c>
      <c r="F23" s="101">
        <v>5021</v>
      </c>
      <c r="G23" s="97" t="s">
        <v>61</v>
      </c>
      <c r="H23" s="75">
        <v>30</v>
      </c>
      <c r="I23" s="104">
        <v>-1</v>
      </c>
      <c r="J23" s="74">
        <f t="shared" si="1"/>
        <v>29</v>
      </c>
    </row>
    <row r="24" spans="1:10" ht="12.75" customHeight="1">
      <c r="A24" s="161" t="s">
        <v>31</v>
      </c>
      <c r="B24" s="85" t="s">
        <v>105</v>
      </c>
      <c r="C24" s="65" t="s">
        <v>41</v>
      </c>
      <c r="D24" s="111"/>
      <c r="E24" s="124">
        <v>3549</v>
      </c>
      <c r="F24" s="124">
        <v>5222</v>
      </c>
      <c r="G24" s="83" t="s">
        <v>70</v>
      </c>
      <c r="H24" s="125">
        <v>0</v>
      </c>
      <c r="I24" s="126">
        <v>3</v>
      </c>
      <c r="J24" s="127">
        <f t="shared" si="1"/>
        <v>3</v>
      </c>
    </row>
    <row r="25" spans="1:10" ht="12.75" customHeight="1">
      <c r="A25" s="162"/>
      <c r="B25" s="98" t="s">
        <v>69</v>
      </c>
      <c r="C25" s="92"/>
      <c r="D25" s="91"/>
      <c r="E25" s="86">
        <v>4343</v>
      </c>
      <c r="F25" s="86">
        <v>5222</v>
      </c>
      <c r="G25" s="97" t="s">
        <v>59</v>
      </c>
      <c r="H25" s="102">
        <v>55</v>
      </c>
      <c r="I25" s="103">
        <v>-3</v>
      </c>
      <c r="J25" s="105">
        <f t="shared" si="1"/>
        <v>52</v>
      </c>
    </row>
    <row r="26" spans="1:10" ht="12.75" customHeight="1">
      <c r="A26" s="161" t="s">
        <v>35</v>
      </c>
      <c r="B26" s="98" t="s">
        <v>76</v>
      </c>
      <c r="C26" s="92"/>
      <c r="D26" s="91"/>
      <c r="E26" s="86">
        <v>2141</v>
      </c>
      <c r="F26" s="86">
        <v>5139</v>
      </c>
      <c r="G26" s="97"/>
      <c r="H26" s="102">
        <v>209</v>
      </c>
      <c r="I26" s="79">
        <v>150</v>
      </c>
      <c r="J26" s="74">
        <f t="shared" si="1"/>
        <v>359</v>
      </c>
    </row>
    <row r="27" spans="1:10" ht="12.75" customHeight="1">
      <c r="A27" s="163"/>
      <c r="B27" s="98" t="s">
        <v>75</v>
      </c>
      <c r="C27" s="91"/>
      <c r="D27" s="91"/>
      <c r="E27" s="86">
        <v>3316</v>
      </c>
      <c r="F27" s="86">
        <v>5169</v>
      </c>
      <c r="G27" s="97"/>
      <c r="H27" s="102">
        <v>200</v>
      </c>
      <c r="I27" s="79">
        <v>-150</v>
      </c>
      <c r="J27" s="74">
        <f aca="true" t="shared" si="2" ref="J27:J41">H27+I27</f>
        <v>50</v>
      </c>
    </row>
    <row r="28" spans="1:10" ht="12.75" customHeight="1">
      <c r="A28" s="132" t="s">
        <v>89</v>
      </c>
      <c r="B28" s="106" t="s">
        <v>88</v>
      </c>
      <c r="C28" s="91"/>
      <c r="D28" s="91"/>
      <c r="E28" s="86">
        <v>3412</v>
      </c>
      <c r="F28" s="86">
        <v>5192</v>
      </c>
      <c r="G28" s="97" t="s">
        <v>90</v>
      </c>
      <c r="H28" s="102">
        <v>0</v>
      </c>
      <c r="I28" s="79">
        <v>7</v>
      </c>
      <c r="J28" s="74">
        <f t="shared" si="2"/>
        <v>7</v>
      </c>
    </row>
    <row r="29" spans="1:10" ht="12.75" customHeight="1">
      <c r="A29" s="76" t="s">
        <v>93</v>
      </c>
      <c r="B29" s="106" t="s">
        <v>135</v>
      </c>
      <c r="C29" s="91"/>
      <c r="D29" s="91"/>
      <c r="E29" s="86">
        <v>3412</v>
      </c>
      <c r="F29" s="86">
        <v>5137</v>
      </c>
      <c r="G29" s="97" t="s">
        <v>107</v>
      </c>
      <c r="H29" s="102">
        <v>250</v>
      </c>
      <c r="I29" s="79">
        <v>110</v>
      </c>
      <c r="J29" s="74">
        <f t="shared" si="2"/>
        <v>360</v>
      </c>
    </row>
    <row r="30" spans="1:10" ht="12.75" customHeight="1">
      <c r="A30" s="133" t="s">
        <v>96</v>
      </c>
      <c r="B30" s="106" t="s">
        <v>136</v>
      </c>
      <c r="C30" s="91"/>
      <c r="D30" s="91"/>
      <c r="E30" s="86">
        <v>3412</v>
      </c>
      <c r="F30" s="86">
        <v>5171</v>
      </c>
      <c r="G30" s="97" t="s">
        <v>107</v>
      </c>
      <c r="H30" s="102">
        <v>425</v>
      </c>
      <c r="I30" s="79">
        <v>140</v>
      </c>
      <c r="J30" s="74">
        <f t="shared" si="2"/>
        <v>565</v>
      </c>
    </row>
    <row r="31" spans="1:10" ht="12.75" customHeight="1">
      <c r="A31" s="161" t="s">
        <v>100</v>
      </c>
      <c r="B31" s="106" t="s">
        <v>95</v>
      </c>
      <c r="C31" s="91"/>
      <c r="D31" s="91"/>
      <c r="E31" s="86">
        <v>2219</v>
      </c>
      <c r="F31" s="86">
        <v>5171</v>
      </c>
      <c r="G31" s="97" t="s">
        <v>99</v>
      </c>
      <c r="H31" s="102">
        <v>953.9</v>
      </c>
      <c r="I31" s="79">
        <v>237</v>
      </c>
      <c r="J31" s="74">
        <f t="shared" si="2"/>
        <v>1190.9</v>
      </c>
    </row>
    <row r="32" spans="1:10" ht="12.75" customHeight="1">
      <c r="A32" s="162"/>
      <c r="B32" s="106" t="s">
        <v>97</v>
      </c>
      <c r="C32" s="91"/>
      <c r="D32" s="91"/>
      <c r="E32" s="86">
        <v>2219</v>
      </c>
      <c r="F32" s="86">
        <v>5171</v>
      </c>
      <c r="G32" s="97" t="s">
        <v>98</v>
      </c>
      <c r="H32" s="102">
        <v>890.1</v>
      </c>
      <c r="I32" s="79">
        <v>-237</v>
      </c>
      <c r="J32" s="74">
        <f t="shared" si="2"/>
        <v>653.1</v>
      </c>
    </row>
    <row r="33" spans="1:10" ht="12.75" customHeight="1">
      <c r="A33" s="161" t="s">
        <v>106</v>
      </c>
      <c r="B33" s="106" t="s">
        <v>103</v>
      </c>
      <c r="C33" s="91"/>
      <c r="D33" s="91"/>
      <c r="E33" s="86">
        <v>2219</v>
      </c>
      <c r="F33" s="86">
        <v>5171</v>
      </c>
      <c r="G33" s="97" t="s">
        <v>101</v>
      </c>
      <c r="H33" s="102">
        <v>500</v>
      </c>
      <c r="I33" s="79">
        <v>234</v>
      </c>
      <c r="J33" s="74">
        <f t="shared" si="2"/>
        <v>734</v>
      </c>
    </row>
    <row r="34" spans="1:10" ht="12.75" customHeight="1">
      <c r="A34" s="162"/>
      <c r="B34" s="98" t="s">
        <v>104</v>
      </c>
      <c r="C34" s="91"/>
      <c r="D34" s="91"/>
      <c r="E34" s="86">
        <v>3113</v>
      </c>
      <c r="F34" s="86">
        <v>5171</v>
      </c>
      <c r="G34" s="97" t="s">
        <v>102</v>
      </c>
      <c r="H34" s="102">
        <v>430</v>
      </c>
      <c r="I34" s="79">
        <v>-234</v>
      </c>
      <c r="J34" s="74">
        <f t="shared" si="2"/>
        <v>196</v>
      </c>
    </row>
    <row r="35" spans="1:10" ht="12.75" customHeight="1">
      <c r="A35" s="160" t="s">
        <v>108</v>
      </c>
      <c r="B35" s="98" t="s">
        <v>114</v>
      </c>
      <c r="C35" s="91"/>
      <c r="D35" s="91"/>
      <c r="E35" s="86">
        <v>3429</v>
      </c>
      <c r="F35" s="86">
        <v>5169</v>
      </c>
      <c r="G35" s="97" t="s">
        <v>112</v>
      </c>
      <c r="H35" s="102">
        <v>774</v>
      </c>
      <c r="I35" s="103">
        <v>10</v>
      </c>
      <c r="J35" s="74">
        <f t="shared" si="2"/>
        <v>784</v>
      </c>
    </row>
    <row r="36" spans="1:10" ht="12.75" customHeight="1">
      <c r="A36" s="160"/>
      <c r="B36" s="98" t="s">
        <v>113</v>
      </c>
      <c r="C36" s="91"/>
      <c r="D36" s="91"/>
      <c r="E36" s="86">
        <v>3412</v>
      </c>
      <c r="F36" s="86">
        <v>5169</v>
      </c>
      <c r="G36" s="97" t="s">
        <v>111</v>
      </c>
      <c r="H36" s="102">
        <v>2791</v>
      </c>
      <c r="I36" s="103">
        <v>90</v>
      </c>
      <c r="J36" s="74">
        <f t="shared" si="2"/>
        <v>2881</v>
      </c>
    </row>
    <row r="37" spans="1:10" ht="12.75" customHeight="1">
      <c r="A37" s="160"/>
      <c r="B37" s="98" t="s">
        <v>110</v>
      </c>
      <c r="C37" s="91"/>
      <c r="D37" s="91"/>
      <c r="E37" s="86">
        <v>3412</v>
      </c>
      <c r="F37" s="86">
        <v>5171</v>
      </c>
      <c r="G37" s="97" t="s">
        <v>109</v>
      </c>
      <c r="H37" s="102">
        <v>365</v>
      </c>
      <c r="I37" s="103">
        <v>-100</v>
      </c>
      <c r="J37" s="74">
        <f t="shared" si="2"/>
        <v>265</v>
      </c>
    </row>
    <row r="38" spans="1:10" ht="12.75" customHeight="1">
      <c r="A38" s="160"/>
      <c r="B38" s="98" t="s">
        <v>116</v>
      </c>
      <c r="C38" s="91"/>
      <c r="D38" s="91"/>
      <c r="E38" s="86">
        <v>3412</v>
      </c>
      <c r="F38" s="86">
        <v>5139</v>
      </c>
      <c r="G38" s="97" t="s">
        <v>115</v>
      </c>
      <c r="H38" s="102">
        <v>120</v>
      </c>
      <c r="I38" s="103">
        <v>35.99</v>
      </c>
      <c r="J38" s="74">
        <f t="shared" si="2"/>
        <v>155.99</v>
      </c>
    </row>
    <row r="39" spans="1:10" ht="12.75" customHeight="1">
      <c r="A39" s="160"/>
      <c r="B39" s="98" t="s">
        <v>120</v>
      </c>
      <c r="C39" s="91"/>
      <c r="D39" s="91"/>
      <c r="E39" s="86">
        <v>3412</v>
      </c>
      <c r="F39" s="86">
        <v>5137</v>
      </c>
      <c r="G39" s="97" t="s">
        <v>115</v>
      </c>
      <c r="H39" s="102">
        <v>80</v>
      </c>
      <c r="I39" s="103">
        <v>-35.99</v>
      </c>
      <c r="J39" s="74">
        <f t="shared" si="2"/>
        <v>44.01</v>
      </c>
    </row>
    <row r="40" spans="1:10" ht="12.75" customHeight="1">
      <c r="A40" s="160"/>
      <c r="B40" s="134" t="s">
        <v>121</v>
      </c>
      <c r="C40" s="91"/>
      <c r="D40" s="91"/>
      <c r="E40" s="86">
        <v>3412</v>
      </c>
      <c r="F40" s="86">
        <v>5137</v>
      </c>
      <c r="G40" s="97" t="s">
        <v>107</v>
      </c>
      <c r="H40" s="100">
        <v>360</v>
      </c>
      <c r="I40" s="79">
        <v>98</v>
      </c>
      <c r="J40" s="74">
        <f t="shared" si="2"/>
        <v>458</v>
      </c>
    </row>
    <row r="41" spans="1:10" ht="12.75" customHeight="1">
      <c r="A41" s="160"/>
      <c r="B41" s="134" t="s">
        <v>122</v>
      </c>
      <c r="C41" s="91"/>
      <c r="D41" s="91"/>
      <c r="E41" s="86">
        <v>3412</v>
      </c>
      <c r="F41" s="86">
        <v>5171</v>
      </c>
      <c r="G41" s="97" t="s">
        <v>107</v>
      </c>
      <c r="H41" s="100">
        <v>565</v>
      </c>
      <c r="I41" s="79">
        <v>-98</v>
      </c>
      <c r="J41" s="74">
        <f t="shared" si="2"/>
        <v>467</v>
      </c>
    </row>
    <row r="42" spans="1:10" ht="12.75" customHeight="1">
      <c r="A42" s="8"/>
      <c r="B42" s="9"/>
      <c r="C42" s="6"/>
      <c r="D42" s="6"/>
      <c r="E42" s="166" t="s">
        <v>37</v>
      </c>
      <c r="F42" s="167"/>
      <c r="G42" s="168"/>
      <c r="H42" s="10">
        <f>SUM(H16:H41)</f>
        <v>9209</v>
      </c>
      <c r="I42" s="23">
        <f>SUM(I16:I41)</f>
        <v>257</v>
      </c>
      <c r="J42" s="10">
        <f>SUM(J16:J41)</f>
        <v>9466</v>
      </c>
    </row>
    <row r="43" spans="1:11" ht="12.75" customHeight="1">
      <c r="A43" s="67" t="s">
        <v>29</v>
      </c>
      <c r="B43" s="9"/>
      <c r="C43" s="6"/>
      <c r="D43" s="6"/>
      <c r="E43" s="12"/>
      <c r="F43" s="9"/>
      <c r="G43" s="9"/>
      <c r="H43" s="11"/>
      <c r="I43" s="11"/>
      <c r="J43" s="64"/>
      <c r="K43" s="9"/>
    </row>
    <row r="44" spans="1:11" s="7" customFormat="1" ht="12.75" customHeight="1">
      <c r="A44" s="161" t="s">
        <v>7</v>
      </c>
      <c r="B44" s="106" t="s">
        <v>79</v>
      </c>
      <c r="C44" s="92"/>
      <c r="D44" s="94"/>
      <c r="E44" s="94">
        <v>3113</v>
      </c>
      <c r="F44" s="94">
        <v>6121</v>
      </c>
      <c r="G44" s="93" t="s">
        <v>77</v>
      </c>
      <c r="H44" s="75">
        <v>6140</v>
      </c>
      <c r="I44" s="79">
        <v>130</v>
      </c>
      <c r="J44" s="75">
        <f aca="true" t="shared" si="3" ref="J44:J51">H44+I44</f>
        <v>6270</v>
      </c>
      <c r="K44" s="107"/>
    </row>
    <row r="45" spans="1:11" s="7" customFormat="1" ht="12.75" customHeight="1">
      <c r="A45" s="162"/>
      <c r="B45" s="106" t="s">
        <v>80</v>
      </c>
      <c r="C45" s="92"/>
      <c r="D45" s="94"/>
      <c r="E45" s="94">
        <v>2212</v>
      </c>
      <c r="F45" s="129">
        <v>6121</v>
      </c>
      <c r="G45" s="93" t="s">
        <v>78</v>
      </c>
      <c r="H45" s="74">
        <v>916</v>
      </c>
      <c r="I45" s="130">
        <v>-130</v>
      </c>
      <c r="J45" s="75">
        <f t="shared" si="3"/>
        <v>786</v>
      </c>
      <c r="K45" s="107"/>
    </row>
    <row r="46" spans="1:11" s="7" customFormat="1" ht="12.75" customHeight="1">
      <c r="A46" s="161" t="s">
        <v>10</v>
      </c>
      <c r="B46" s="106" t="s">
        <v>81</v>
      </c>
      <c r="C46" s="92"/>
      <c r="D46" s="94"/>
      <c r="E46" s="94">
        <v>3111</v>
      </c>
      <c r="F46" s="129">
        <v>6121</v>
      </c>
      <c r="G46" s="93" t="s">
        <v>82</v>
      </c>
      <c r="H46" s="74">
        <v>295</v>
      </c>
      <c r="I46" s="130">
        <v>180</v>
      </c>
      <c r="J46" s="75">
        <f t="shared" si="3"/>
        <v>475</v>
      </c>
      <c r="K46" s="107"/>
    </row>
    <row r="47" spans="1:11" s="7" customFormat="1" ht="12.75" customHeight="1">
      <c r="A47" s="162"/>
      <c r="B47" s="106" t="s">
        <v>84</v>
      </c>
      <c r="C47" s="92"/>
      <c r="D47" s="94"/>
      <c r="E47" s="94">
        <v>3745</v>
      </c>
      <c r="F47" s="129">
        <v>6121</v>
      </c>
      <c r="G47" s="93" t="s">
        <v>83</v>
      </c>
      <c r="H47" s="74">
        <v>2894</v>
      </c>
      <c r="I47" s="130">
        <v>-180</v>
      </c>
      <c r="J47" s="75">
        <f t="shared" si="3"/>
        <v>2714</v>
      </c>
      <c r="K47" s="107"/>
    </row>
    <row r="48" spans="1:11" s="7" customFormat="1" ht="12.75" customHeight="1">
      <c r="A48" s="161" t="s">
        <v>27</v>
      </c>
      <c r="B48" s="106" t="s">
        <v>137</v>
      </c>
      <c r="C48" s="92"/>
      <c r="D48" s="94"/>
      <c r="E48" s="94">
        <v>3111</v>
      </c>
      <c r="F48" s="129">
        <v>6121</v>
      </c>
      <c r="G48" s="93" t="s">
        <v>85</v>
      </c>
      <c r="H48" s="74">
        <v>50</v>
      </c>
      <c r="I48" s="130">
        <v>50</v>
      </c>
      <c r="J48" s="131">
        <f t="shared" si="3"/>
        <v>100</v>
      </c>
      <c r="K48" s="107"/>
    </row>
    <row r="49" spans="1:11" s="7" customFormat="1" ht="12.75" customHeight="1">
      <c r="A49" s="162"/>
      <c r="B49" s="106" t="s">
        <v>87</v>
      </c>
      <c r="C49" s="92"/>
      <c r="D49" s="94"/>
      <c r="E49" s="94">
        <v>3111</v>
      </c>
      <c r="F49" s="129">
        <v>6121</v>
      </c>
      <c r="G49" s="93" t="s">
        <v>86</v>
      </c>
      <c r="H49" s="74">
        <v>150</v>
      </c>
      <c r="I49" s="130">
        <v>-50</v>
      </c>
      <c r="J49" s="131">
        <f t="shared" si="3"/>
        <v>100</v>
      </c>
      <c r="K49" s="107"/>
    </row>
    <row r="50" spans="1:11" s="7" customFormat="1" ht="12.75" customHeight="1">
      <c r="A50" s="76" t="s">
        <v>28</v>
      </c>
      <c r="B50" s="91" t="s">
        <v>91</v>
      </c>
      <c r="C50" s="92"/>
      <c r="D50" s="94"/>
      <c r="E50" s="94">
        <v>3412</v>
      </c>
      <c r="F50" s="129">
        <v>6122</v>
      </c>
      <c r="G50" s="93" t="s">
        <v>90</v>
      </c>
      <c r="H50" s="74">
        <v>4007</v>
      </c>
      <c r="I50" s="130">
        <v>-7</v>
      </c>
      <c r="J50" s="131">
        <f t="shared" si="3"/>
        <v>4000</v>
      </c>
      <c r="K50" s="107"/>
    </row>
    <row r="51" spans="1:11" s="7" customFormat="1" ht="12.75" customHeight="1">
      <c r="A51" s="76" t="s">
        <v>31</v>
      </c>
      <c r="B51" s="91" t="s">
        <v>92</v>
      </c>
      <c r="C51" s="92"/>
      <c r="D51" s="94"/>
      <c r="E51" s="94">
        <v>3745</v>
      </c>
      <c r="F51" s="129">
        <v>6121</v>
      </c>
      <c r="G51" s="93" t="s">
        <v>83</v>
      </c>
      <c r="H51" s="74">
        <v>2714</v>
      </c>
      <c r="I51" s="130">
        <v>-250</v>
      </c>
      <c r="J51" s="131">
        <f t="shared" si="3"/>
        <v>2464</v>
      </c>
      <c r="K51" s="107"/>
    </row>
    <row r="52" spans="1:10" ht="12.75" customHeight="1">
      <c r="A52" s="16"/>
      <c r="B52" s="13"/>
      <c r="C52" s="16"/>
      <c r="D52" s="16"/>
      <c r="E52" s="14"/>
      <c r="F52" s="89" t="s">
        <v>21</v>
      </c>
      <c r="G52" s="90"/>
      <c r="H52" s="15">
        <f>SUM(H44:H51)</f>
        <v>17166</v>
      </c>
      <c r="I52" s="21">
        <f>SUM(I44:I51)</f>
        <v>-257</v>
      </c>
      <c r="J52" s="15">
        <f>SUM(J44:J51)</f>
        <v>16909</v>
      </c>
    </row>
    <row r="53" spans="1:10" ht="12.75" customHeight="1">
      <c r="A53" s="16"/>
      <c r="B53" s="13"/>
      <c r="C53" s="16"/>
      <c r="D53" s="16"/>
      <c r="E53" s="14"/>
      <c r="F53" s="14"/>
      <c r="G53" s="63"/>
      <c r="H53" s="30"/>
      <c r="I53" s="21"/>
      <c r="J53" s="15"/>
    </row>
    <row r="54" spans="2:10" ht="12.75" customHeight="1">
      <c r="B54" s="22" t="s">
        <v>46</v>
      </c>
      <c r="C54" s="6"/>
      <c r="D54" s="6"/>
      <c r="E54" s="46" t="s">
        <v>8</v>
      </c>
      <c r="F54" s="51"/>
      <c r="G54" s="44"/>
      <c r="H54" s="20"/>
      <c r="I54" s="20">
        <f>I11</f>
        <v>30</v>
      </c>
      <c r="J54" s="20"/>
    </row>
    <row r="55" spans="2:9" ht="12.75" customHeight="1">
      <c r="B55" s="9"/>
      <c r="C55" s="6"/>
      <c r="D55" s="6"/>
      <c r="E55" s="38" t="s">
        <v>15</v>
      </c>
      <c r="F55" s="50"/>
      <c r="G55" s="47"/>
      <c r="H55" s="20"/>
      <c r="I55" s="20">
        <f>I42+I12</f>
        <v>287</v>
      </c>
    </row>
    <row r="56" spans="2:10" ht="12.75" customHeight="1">
      <c r="B56" s="9"/>
      <c r="C56" s="6"/>
      <c r="D56" s="6"/>
      <c r="E56" s="8" t="s">
        <v>13</v>
      </c>
      <c r="F56" s="9"/>
      <c r="G56" s="45"/>
      <c r="H56" s="40"/>
      <c r="I56" s="20">
        <f>I52+I13</f>
        <v>-257</v>
      </c>
      <c r="J56" s="19"/>
    </row>
    <row r="57" spans="2:10" ht="12.75" customHeight="1">
      <c r="B57" s="9"/>
      <c r="C57" s="6"/>
      <c r="D57" s="6"/>
      <c r="E57" s="38" t="s">
        <v>22</v>
      </c>
      <c r="F57" s="50"/>
      <c r="G57" s="47"/>
      <c r="H57" s="40"/>
      <c r="I57" s="20">
        <f>I55+I56</f>
        <v>30</v>
      </c>
      <c r="J57" s="19"/>
    </row>
    <row r="58" spans="2:10" ht="12.75" customHeight="1">
      <c r="B58" s="9"/>
      <c r="C58" s="6"/>
      <c r="D58" s="6"/>
      <c r="E58" s="48" t="s">
        <v>14</v>
      </c>
      <c r="F58" s="9"/>
      <c r="G58" s="45"/>
      <c r="H58" s="41"/>
      <c r="I58" s="20">
        <f>I54-I57</f>
        <v>0</v>
      </c>
      <c r="J58" s="19"/>
    </row>
    <row r="59" spans="2:10" ht="12.75" customHeight="1">
      <c r="B59" s="9"/>
      <c r="C59" s="6"/>
      <c r="D59" s="6"/>
      <c r="E59" s="39" t="s">
        <v>30</v>
      </c>
      <c r="F59" s="50"/>
      <c r="G59" s="47"/>
      <c r="H59" s="41"/>
      <c r="I59" s="20">
        <v>0</v>
      </c>
      <c r="J59" s="19"/>
    </row>
    <row r="60" spans="5:10" ht="12.75" customHeight="1">
      <c r="E60" s="70" t="s">
        <v>36</v>
      </c>
      <c r="G60" s="9"/>
      <c r="H60" s="37">
        <v>43397</v>
      </c>
      <c r="J60" s="37">
        <v>43418</v>
      </c>
    </row>
    <row r="61" spans="2:10" ht="12.75" customHeight="1">
      <c r="B61" s="22" t="s">
        <v>48</v>
      </c>
      <c r="C61" s="6"/>
      <c r="D61" s="6"/>
      <c r="E61" s="49" t="s">
        <v>12</v>
      </c>
      <c r="F61" s="51"/>
      <c r="G61" s="44"/>
      <c r="H61" s="42">
        <v>467792.16</v>
      </c>
      <c r="I61" s="20">
        <f>I54</f>
        <v>30</v>
      </c>
      <c r="J61" s="20">
        <f>H61+I61</f>
        <v>467822.16</v>
      </c>
    </row>
    <row r="62" spans="2:10" ht="12.75" customHeight="1">
      <c r="B62" s="9"/>
      <c r="C62" s="6"/>
      <c r="D62" s="6"/>
      <c r="E62" s="38" t="s">
        <v>15</v>
      </c>
      <c r="F62" s="50"/>
      <c r="G62" s="47"/>
      <c r="H62" s="43">
        <v>360729.74</v>
      </c>
      <c r="I62" s="20">
        <f>I42+I12</f>
        <v>287</v>
      </c>
      <c r="J62" s="19">
        <f>H62+I62</f>
        <v>361016.74</v>
      </c>
    </row>
    <row r="63" spans="2:10" ht="12.75" customHeight="1">
      <c r="B63" s="9"/>
      <c r="C63" s="6"/>
      <c r="D63" s="6"/>
      <c r="E63" s="8" t="s">
        <v>13</v>
      </c>
      <c r="F63" s="9"/>
      <c r="G63" s="45"/>
      <c r="H63" s="43">
        <v>145539.16</v>
      </c>
      <c r="I63" s="20">
        <f>I52+I13</f>
        <v>-257</v>
      </c>
      <c r="J63" s="19">
        <f>H63+I63</f>
        <v>145282.16</v>
      </c>
    </row>
    <row r="64" spans="2:10" ht="12.75" customHeight="1">
      <c r="B64" s="2" t="s">
        <v>66</v>
      </c>
      <c r="E64" s="39" t="s">
        <v>23</v>
      </c>
      <c r="F64" s="50"/>
      <c r="G64" s="47"/>
      <c r="H64" s="20">
        <f>SUM(H62:H63)</f>
        <v>506268.9</v>
      </c>
      <c r="I64" s="20">
        <f>SUM(I62:I63)</f>
        <v>30</v>
      </c>
      <c r="J64" s="20">
        <f>SUM(J62:J63)</f>
        <v>506298.9</v>
      </c>
    </row>
    <row r="65" spans="5:10" ht="12.75" customHeight="1">
      <c r="E65" s="8" t="s">
        <v>16</v>
      </c>
      <c r="F65" s="9"/>
      <c r="G65" s="45"/>
      <c r="H65" s="19">
        <f>H61-H64</f>
        <v>-38476.74000000005</v>
      </c>
      <c r="I65" s="20">
        <f>I61-I64</f>
        <v>0</v>
      </c>
      <c r="J65" s="19">
        <f>J61-J64</f>
        <v>-38476.74000000005</v>
      </c>
    </row>
    <row r="66" spans="5:10" ht="12.75" customHeight="1">
      <c r="E66" s="39" t="s">
        <v>24</v>
      </c>
      <c r="F66" s="50"/>
      <c r="G66" s="47"/>
      <c r="H66" s="52">
        <v>38476.74</v>
      </c>
      <c r="I66" s="20">
        <f>I59</f>
        <v>0</v>
      </c>
      <c r="J66" s="20">
        <f>H66+I66</f>
        <v>38476.74</v>
      </c>
    </row>
    <row r="67" ht="12.7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</sheetData>
  <sheetProtection/>
  <mergeCells count="24">
    <mergeCell ref="A44:A45"/>
    <mergeCell ref="A46:A47"/>
    <mergeCell ref="A48:A49"/>
    <mergeCell ref="G2:G3"/>
    <mergeCell ref="E42:G42"/>
    <mergeCell ref="E11:G11"/>
    <mergeCell ref="E12:G12"/>
    <mergeCell ref="E13:G13"/>
    <mergeCell ref="E14:G14"/>
    <mergeCell ref="E2:E3"/>
    <mergeCell ref="F2:F3"/>
    <mergeCell ref="A5:A6"/>
    <mergeCell ref="A7:A8"/>
    <mergeCell ref="A16:A17"/>
    <mergeCell ref="A18:A19"/>
    <mergeCell ref="B2:B3"/>
    <mergeCell ref="A35:A41"/>
    <mergeCell ref="A20:A21"/>
    <mergeCell ref="A33:A34"/>
    <mergeCell ref="A22:A23"/>
    <mergeCell ref="A26:A27"/>
    <mergeCell ref="A9:A10"/>
    <mergeCell ref="A24:A25"/>
    <mergeCell ref="A31:A32"/>
  </mergeCells>
  <conditionalFormatting sqref="B1:B2">
    <cfRule type="expression" priority="172" dxfId="63" stopIfTrue="1">
      <formula>$L1="Z"</formula>
    </cfRule>
    <cfRule type="expression" priority="173" dxfId="64" stopIfTrue="1">
      <formula>$L1="T"</formula>
    </cfRule>
    <cfRule type="expression" priority="174" dxfId="65" stopIfTrue="1">
      <formula>$L1="Y"</formula>
    </cfRule>
  </conditionalFormatting>
  <conditionalFormatting sqref="B2">
    <cfRule type="expression" priority="169" dxfId="63" stopIfTrue="1">
      <formula>$L2="Z"</formula>
    </cfRule>
    <cfRule type="expression" priority="170" dxfId="64" stopIfTrue="1">
      <formula>$L2="T"</formula>
    </cfRule>
    <cfRule type="expression" priority="171" dxfId="65" stopIfTrue="1">
      <formula>$L2="Y"</formula>
    </cfRule>
  </conditionalFormatting>
  <conditionalFormatting sqref="C11:D13">
    <cfRule type="expression" priority="166" dxfId="63" stopIfTrue="1">
      <formula>#REF!="Z"</formula>
    </cfRule>
    <cfRule type="expression" priority="167" dxfId="64" stopIfTrue="1">
      <formula>#REF!="T"</formula>
    </cfRule>
    <cfRule type="expression" priority="168" dxfId="65" stopIfTrue="1">
      <formula>#REF!="Y"</formula>
    </cfRule>
  </conditionalFormatting>
  <conditionalFormatting sqref="H61">
    <cfRule type="expression" priority="163" dxfId="63" stopIfTrue="1">
      <formula>$J61="Z"</formula>
    </cfRule>
    <cfRule type="expression" priority="164" dxfId="64" stopIfTrue="1">
      <formula>$J61="T"</formula>
    </cfRule>
    <cfRule type="expression" priority="165" dxfId="65" stopIfTrue="1">
      <formula>$J61="Y"</formula>
    </cfRule>
  </conditionalFormatting>
  <conditionalFormatting sqref="H62">
    <cfRule type="expression" priority="160" dxfId="63" stopIfTrue="1">
      <formula>$J62="Z"</formula>
    </cfRule>
    <cfRule type="expression" priority="161" dxfId="64" stopIfTrue="1">
      <formula>$J62="T"</formula>
    </cfRule>
    <cfRule type="expression" priority="162" dxfId="65" stopIfTrue="1">
      <formula>$J62="Y"</formula>
    </cfRule>
  </conditionalFormatting>
  <conditionalFormatting sqref="H63">
    <cfRule type="expression" priority="157" dxfId="63" stopIfTrue="1">
      <formula>$J63="Z"</formula>
    </cfRule>
    <cfRule type="expression" priority="158" dxfId="64" stopIfTrue="1">
      <formula>$J63="T"</formula>
    </cfRule>
    <cfRule type="expression" priority="159" dxfId="65" stopIfTrue="1">
      <formula>$J63="Y"</formula>
    </cfRule>
  </conditionalFormatting>
  <printOptions/>
  <pageMargins left="0.7086614173228347" right="0.3937007874015748" top="0.69" bottom="0.66" header="0.31496062992125984" footer="0.6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ySplit="3" topLeftCell="A19" activePane="bottomLeft" state="frozen"/>
      <selection pane="topLeft" activeCell="A1" sqref="A1"/>
      <selection pane="bottomLeft" activeCell="A37" sqref="A37:J39"/>
    </sheetView>
  </sheetViews>
  <sheetFormatPr defaultColWidth="9.00390625" defaultRowHeight="12.75"/>
  <cols>
    <col min="1" max="1" width="4.625" style="2" customWidth="1"/>
    <col min="2" max="2" width="69.00390625" style="2" customWidth="1"/>
    <col min="3" max="3" width="5.625" style="18" customWidth="1"/>
    <col min="4" max="4" width="10.125" style="18" customWidth="1"/>
    <col min="5" max="5" width="7.75390625" style="2" customWidth="1"/>
    <col min="6" max="6" width="10.125" style="2" customWidth="1"/>
    <col min="7" max="7" width="10.25390625" style="2" customWidth="1"/>
    <col min="8" max="8" width="11.375" style="2" customWidth="1"/>
    <col min="9" max="9" width="10.375" style="2" customWidth="1"/>
    <col min="10" max="10" width="13.125" style="2" customWidth="1"/>
    <col min="11" max="13" width="11.75390625" style="2" customWidth="1"/>
    <col min="14" max="16384" width="9.125" style="2" customWidth="1"/>
  </cols>
  <sheetData>
    <row r="1" spans="1:10" ht="15">
      <c r="A1" s="24" t="s">
        <v>49</v>
      </c>
      <c r="B1" s="1"/>
      <c r="C1" s="17"/>
      <c r="D1" s="17"/>
      <c r="I1" s="1" t="s">
        <v>32</v>
      </c>
      <c r="J1" s="24"/>
    </row>
    <row r="2" spans="1:10" s="1" customFormat="1" ht="12.75">
      <c r="A2" s="3" t="s">
        <v>0</v>
      </c>
      <c r="B2" s="164" t="s">
        <v>9</v>
      </c>
      <c r="C2" s="3"/>
      <c r="D2" s="3" t="s">
        <v>17</v>
      </c>
      <c r="E2" s="164" t="s">
        <v>1</v>
      </c>
      <c r="F2" s="164" t="s">
        <v>2</v>
      </c>
      <c r="G2" s="164" t="s">
        <v>128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165"/>
      <c r="C3" s="4"/>
      <c r="D3" s="4" t="s">
        <v>18</v>
      </c>
      <c r="E3" s="165"/>
      <c r="F3" s="165"/>
      <c r="G3" s="165"/>
      <c r="H3" s="4" t="s">
        <v>6</v>
      </c>
      <c r="I3" s="4" t="s">
        <v>44</v>
      </c>
      <c r="J3" s="4" t="s">
        <v>6</v>
      </c>
    </row>
    <row r="4" spans="1:10" ht="12.75">
      <c r="A4" s="56" t="s">
        <v>129</v>
      </c>
      <c r="B4" s="50"/>
      <c r="C4" s="57"/>
      <c r="D4" s="57"/>
      <c r="E4" s="57"/>
      <c r="F4" s="57"/>
      <c r="G4" s="57"/>
      <c r="H4" s="57"/>
      <c r="I4" s="58"/>
      <c r="J4" s="55"/>
    </row>
    <row r="5" spans="1:10" ht="12.75">
      <c r="A5" s="172" t="s">
        <v>7</v>
      </c>
      <c r="B5" s="62" t="s">
        <v>123</v>
      </c>
      <c r="C5" s="55"/>
      <c r="D5" s="55">
        <v>13010</v>
      </c>
      <c r="E5" s="55"/>
      <c r="F5" s="94">
        <v>4116</v>
      </c>
      <c r="G5" s="93" t="s">
        <v>61</v>
      </c>
      <c r="H5" s="87">
        <v>588</v>
      </c>
      <c r="I5" s="138">
        <v>20</v>
      </c>
      <c r="J5" s="87">
        <f>H5+I5</f>
        <v>608</v>
      </c>
    </row>
    <row r="6" spans="1:10" ht="12.75">
      <c r="A6" s="174"/>
      <c r="B6" s="62" t="s">
        <v>124</v>
      </c>
      <c r="C6" s="55"/>
      <c r="D6" s="55">
        <v>13010</v>
      </c>
      <c r="E6" s="55">
        <v>4339</v>
      </c>
      <c r="F6" s="94">
        <v>5011</v>
      </c>
      <c r="G6" s="93" t="s">
        <v>61</v>
      </c>
      <c r="H6" s="87">
        <v>437</v>
      </c>
      <c r="I6" s="138">
        <v>10</v>
      </c>
      <c r="J6" s="87">
        <f>H6+I6</f>
        <v>447</v>
      </c>
    </row>
    <row r="7" spans="1:10" ht="12.75">
      <c r="A7" s="173"/>
      <c r="B7" s="62" t="s">
        <v>125</v>
      </c>
      <c r="C7" s="55"/>
      <c r="D7" s="55">
        <v>13010</v>
      </c>
      <c r="E7" s="55">
        <v>4339</v>
      </c>
      <c r="F7" s="94">
        <v>5031</v>
      </c>
      <c r="G7" s="93" t="s">
        <v>61</v>
      </c>
      <c r="H7" s="87">
        <v>109</v>
      </c>
      <c r="I7" s="138">
        <v>10</v>
      </c>
      <c r="J7" s="87">
        <f>H7+I7</f>
        <v>119</v>
      </c>
    </row>
    <row r="8" spans="1:10" ht="12.75">
      <c r="A8" s="146" t="s">
        <v>10</v>
      </c>
      <c r="B8" s="62" t="s">
        <v>151</v>
      </c>
      <c r="C8" s="55"/>
      <c r="D8" s="55"/>
      <c r="E8" s="55">
        <v>4350</v>
      </c>
      <c r="F8" s="94">
        <v>2122</v>
      </c>
      <c r="G8" s="93" t="s">
        <v>150</v>
      </c>
      <c r="H8" s="87">
        <v>3494</v>
      </c>
      <c r="I8" s="138">
        <v>204</v>
      </c>
      <c r="J8" s="87">
        <f>H8+I8</f>
        <v>3698</v>
      </c>
    </row>
    <row r="9" spans="1:10" ht="12.75">
      <c r="A9" s="144" t="s">
        <v>27</v>
      </c>
      <c r="B9" s="62" t="s">
        <v>127</v>
      </c>
      <c r="C9" s="55"/>
      <c r="D9" s="55"/>
      <c r="E9" s="71" t="s">
        <v>126</v>
      </c>
      <c r="F9" s="94">
        <v>2212</v>
      </c>
      <c r="G9" s="93"/>
      <c r="H9" s="149">
        <v>1281.3</v>
      </c>
      <c r="I9" s="150">
        <v>60</v>
      </c>
      <c r="J9" s="149">
        <f>H9+I9</f>
        <v>1341.3</v>
      </c>
    </row>
    <row r="10" spans="1:10" s="7" customFormat="1" ht="12.75">
      <c r="A10" s="25"/>
      <c r="C10" s="27"/>
      <c r="D10" s="27"/>
      <c r="E10" s="13"/>
      <c r="F10" s="151" t="s">
        <v>8</v>
      </c>
      <c r="G10" s="152"/>
      <c r="H10" s="87">
        <f>H5+H9+H8</f>
        <v>5363.3</v>
      </c>
      <c r="I10" s="138">
        <f>I5+I9+I8</f>
        <v>284</v>
      </c>
      <c r="J10" s="87">
        <f>J5+J9+J8</f>
        <v>5647.3</v>
      </c>
    </row>
    <row r="11" spans="1:10" s="7" customFormat="1" ht="12.75">
      <c r="A11" s="25"/>
      <c r="B11" s="31" t="s">
        <v>34</v>
      </c>
      <c r="C11" s="27"/>
      <c r="D11" s="27"/>
      <c r="E11" s="13"/>
      <c r="F11" s="151" t="s">
        <v>15</v>
      </c>
      <c r="G11" s="152"/>
      <c r="H11" s="87">
        <f>H6+H7</f>
        <v>546</v>
      </c>
      <c r="I11" s="138">
        <f>I6+I7</f>
        <v>20</v>
      </c>
      <c r="J11" s="87">
        <f>J6+J7</f>
        <v>566</v>
      </c>
    </row>
    <row r="12" spans="1:10" s="7" customFormat="1" ht="12.75">
      <c r="A12" s="25"/>
      <c r="B12" s="31"/>
      <c r="C12" s="27"/>
      <c r="D12" s="27"/>
      <c r="E12" s="13"/>
      <c r="F12" s="28" t="s">
        <v>38</v>
      </c>
      <c r="G12" s="29"/>
      <c r="H12" s="30">
        <v>0</v>
      </c>
      <c r="I12" s="36">
        <v>0</v>
      </c>
      <c r="J12" s="30">
        <f>H12+I12</f>
        <v>0</v>
      </c>
    </row>
    <row r="13" spans="1:10" ht="12.75">
      <c r="A13" s="8"/>
      <c r="B13" s="13"/>
      <c r="C13" s="16"/>
      <c r="D13" s="16"/>
      <c r="E13" s="13"/>
      <c r="F13" s="32" t="s">
        <v>16</v>
      </c>
      <c r="G13" s="33"/>
      <c r="H13" s="35">
        <f>H10-H11-H12</f>
        <v>4817.3</v>
      </c>
      <c r="I13" s="34">
        <f>I10-I11-I12</f>
        <v>264</v>
      </c>
      <c r="J13" s="35">
        <f>J10-J11-J12</f>
        <v>5081.3</v>
      </c>
    </row>
    <row r="14" spans="1:10" ht="12.75">
      <c r="A14" s="5" t="s">
        <v>39</v>
      </c>
      <c r="B14" s="9"/>
      <c r="C14" s="6"/>
      <c r="D14" s="6"/>
      <c r="E14" s="12"/>
      <c r="F14" s="9"/>
      <c r="G14" s="9"/>
      <c r="H14" s="11"/>
      <c r="I14" s="11"/>
      <c r="J14" s="59"/>
    </row>
    <row r="15" spans="1:10" ht="12.75">
      <c r="A15" s="172" t="s">
        <v>7</v>
      </c>
      <c r="B15" s="47" t="s">
        <v>139</v>
      </c>
      <c r="C15" s="61"/>
      <c r="D15" s="55">
        <v>104113013</v>
      </c>
      <c r="E15" s="55">
        <v>4225</v>
      </c>
      <c r="F15" s="55">
        <v>5021</v>
      </c>
      <c r="G15" s="71" t="s">
        <v>138</v>
      </c>
      <c r="H15" s="19">
        <v>370</v>
      </c>
      <c r="I15" s="20">
        <v>35.4</v>
      </c>
      <c r="J15" s="19">
        <f aca="true" t="shared" si="0" ref="J15:J26">H15+I15</f>
        <v>405.4</v>
      </c>
    </row>
    <row r="16" spans="1:10" ht="12.75">
      <c r="A16" s="174"/>
      <c r="B16" s="47" t="s">
        <v>141</v>
      </c>
      <c r="C16" s="61"/>
      <c r="D16" s="55">
        <v>104113013</v>
      </c>
      <c r="E16" s="55">
        <v>4225</v>
      </c>
      <c r="F16" s="55">
        <v>5011</v>
      </c>
      <c r="G16" s="71" t="s">
        <v>138</v>
      </c>
      <c r="H16" s="19">
        <v>135</v>
      </c>
      <c r="I16" s="20">
        <v>-15.6</v>
      </c>
      <c r="J16" s="19">
        <f t="shared" si="0"/>
        <v>119.4</v>
      </c>
    </row>
    <row r="17" spans="1:10" ht="12.75">
      <c r="A17" s="174"/>
      <c r="B17" s="47" t="s">
        <v>140</v>
      </c>
      <c r="C17" s="61"/>
      <c r="D17" s="55">
        <v>104113013</v>
      </c>
      <c r="E17" s="55">
        <v>4225</v>
      </c>
      <c r="F17" s="55">
        <v>5031</v>
      </c>
      <c r="G17" s="71" t="s">
        <v>138</v>
      </c>
      <c r="H17" s="19">
        <v>96</v>
      </c>
      <c r="I17" s="20">
        <v>-1.18</v>
      </c>
      <c r="J17" s="19">
        <f t="shared" si="0"/>
        <v>94.82</v>
      </c>
    </row>
    <row r="18" spans="1:10" ht="12.75">
      <c r="A18" s="174"/>
      <c r="B18" s="47" t="s">
        <v>142</v>
      </c>
      <c r="C18" s="61"/>
      <c r="D18" s="55">
        <v>104113013</v>
      </c>
      <c r="E18" s="55">
        <v>4225</v>
      </c>
      <c r="F18" s="55">
        <v>5032</v>
      </c>
      <c r="G18" s="71" t="s">
        <v>138</v>
      </c>
      <c r="H18" s="19">
        <v>35</v>
      </c>
      <c r="I18" s="20">
        <v>-0.86</v>
      </c>
      <c r="J18" s="19">
        <f t="shared" si="0"/>
        <v>34.14</v>
      </c>
    </row>
    <row r="19" spans="1:10" ht="12.75">
      <c r="A19" s="174"/>
      <c r="B19" s="47" t="s">
        <v>143</v>
      </c>
      <c r="C19" s="61"/>
      <c r="D19" s="55">
        <v>104113013</v>
      </c>
      <c r="E19" s="55">
        <v>4225</v>
      </c>
      <c r="F19" s="55">
        <v>5139</v>
      </c>
      <c r="G19" s="71" t="s">
        <v>138</v>
      </c>
      <c r="H19" s="19">
        <v>1</v>
      </c>
      <c r="I19" s="20">
        <v>-1</v>
      </c>
      <c r="J19" s="19">
        <f t="shared" si="0"/>
        <v>0</v>
      </c>
    </row>
    <row r="20" spans="1:10" ht="12.75">
      <c r="A20" s="174"/>
      <c r="B20" s="62" t="s">
        <v>144</v>
      </c>
      <c r="C20" s="62"/>
      <c r="D20" s="62">
        <v>104113013</v>
      </c>
      <c r="E20" s="55">
        <v>4225</v>
      </c>
      <c r="F20" s="55">
        <v>5163</v>
      </c>
      <c r="G20" s="71" t="s">
        <v>138</v>
      </c>
      <c r="H20" s="19">
        <v>1.5</v>
      </c>
      <c r="I20" s="147">
        <v>-0.88</v>
      </c>
      <c r="J20" s="62">
        <f t="shared" si="0"/>
        <v>0.62</v>
      </c>
    </row>
    <row r="21" spans="1:10" ht="12.75">
      <c r="A21" s="174"/>
      <c r="B21" s="62" t="s">
        <v>145</v>
      </c>
      <c r="C21" s="62"/>
      <c r="D21" s="62">
        <v>104113013</v>
      </c>
      <c r="E21" s="55">
        <v>4225</v>
      </c>
      <c r="F21" s="55">
        <v>5164</v>
      </c>
      <c r="G21" s="71" t="s">
        <v>138</v>
      </c>
      <c r="H21" s="19">
        <v>9</v>
      </c>
      <c r="I21" s="147">
        <v>-0.76</v>
      </c>
      <c r="J21" s="62">
        <f t="shared" si="0"/>
        <v>8.24</v>
      </c>
    </row>
    <row r="22" spans="1:10" ht="12.75">
      <c r="A22" s="174"/>
      <c r="B22" s="62" t="s">
        <v>146</v>
      </c>
      <c r="C22" s="62"/>
      <c r="D22" s="62">
        <v>104113013</v>
      </c>
      <c r="E22" s="55">
        <v>4225</v>
      </c>
      <c r="F22" s="55">
        <v>5169</v>
      </c>
      <c r="G22" s="71" t="s">
        <v>138</v>
      </c>
      <c r="H22" s="19">
        <v>50</v>
      </c>
      <c r="I22" s="20">
        <v>-8</v>
      </c>
      <c r="J22" s="19">
        <f t="shared" si="0"/>
        <v>42</v>
      </c>
    </row>
    <row r="23" spans="1:10" ht="12.75">
      <c r="A23" s="174"/>
      <c r="B23" s="62" t="s">
        <v>147</v>
      </c>
      <c r="C23" s="62"/>
      <c r="D23" s="62">
        <v>104113013</v>
      </c>
      <c r="E23" s="55">
        <v>4225</v>
      </c>
      <c r="F23" s="55">
        <v>5173</v>
      </c>
      <c r="G23" s="71" t="s">
        <v>138</v>
      </c>
      <c r="H23" s="19">
        <v>66</v>
      </c>
      <c r="I23" s="20">
        <v>-0.11</v>
      </c>
      <c r="J23" s="62">
        <f t="shared" si="0"/>
        <v>65.89</v>
      </c>
    </row>
    <row r="24" spans="1:10" ht="12.75">
      <c r="A24" s="174"/>
      <c r="B24" s="62" t="s">
        <v>148</v>
      </c>
      <c r="C24" s="62"/>
      <c r="D24" s="55">
        <v>104113013</v>
      </c>
      <c r="E24" s="55">
        <v>4225</v>
      </c>
      <c r="F24" s="55">
        <v>5175</v>
      </c>
      <c r="G24" s="71" t="s">
        <v>138</v>
      </c>
      <c r="H24" s="19">
        <v>17</v>
      </c>
      <c r="I24" s="20">
        <v>-7.01</v>
      </c>
      <c r="J24" s="62">
        <f t="shared" si="0"/>
        <v>9.99</v>
      </c>
    </row>
    <row r="25" spans="1:10" ht="12.75">
      <c r="A25" s="144" t="s">
        <v>10</v>
      </c>
      <c r="B25" s="62" t="s">
        <v>149</v>
      </c>
      <c r="C25" s="62"/>
      <c r="D25" s="55"/>
      <c r="E25" s="55">
        <v>4350</v>
      </c>
      <c r="F25" s="55">
        <v>5171</v>
      </c>
      <c r="G25" s="71" t="s">
        <v>164</v>
      </c>
      <c r="H25" s="19">
        <v>500</v>
      </c>
      <c r="I25" s="20">
        <v>204</v>
      </c>
      <c r="J25" s="62">
        <f t="shared" si="0"/>
        <v>704</v>
      </c>
    </row>
    <row r="26" spans="1:10" ht="12.75">
      <c r="A26" s="146" t="s">
        <v>27</v>
      </c>
      <c r="B26" s="62" t="s">
        <v>154</v>
      </c>
      <c r="C26" s="62"/>
      <c r="D26" s="55"/>
      <c r="E26" s="55">
        <v>2119</v>
      </c>
      <c r="F26" s="55">
        <v>5171</v>
      </c>
      <c r="G26" s="71" t="s">
        <v>155</v>
      </c>
      <c r="H26" s="19">
        <v>1400</v>
      </c>
      <c r="I26" s="20">
        <v>-500</v>
      </c>
      <c r="J26" s="148">
        <f t="shared" si="0"/>
        <v>900</v>
      </c>
    </row>
    <row r="27" spans="1:10" ht="12.75">
      <c r="A27" s="8"/>
      <c r="B27" s="9"/>
      <c r="C27" s="6"/>
      <c r="D27" s="6"/>
      <c r="E27" s="9"/>
      <c r="F27" s="175" t="s">
        <v>20</v>
      </c>
      <c r="G27" s="176"/>
      <c r="H27" s="19">
        <f>SUM(H15:H26)</f>
        <v>2680.5</v>
      </c>
      <c r="I27" s="20">
        <f>SUM(I15:I26)</f>
        <v>-296</v>
      </c>
      <c r="J27" s="19">
        <f>SUM(J15:J26)</f>
        <v>2384.5</v>
      </c>
    </row>
    <row r="28" spans="1:11" ht="12.75">
      <c r="A28" s="78" t="s">
        <v>29</v>
      </c>
      <c r="B28" s="9"/>
      <c r="C28" s="6"/>
      <c r="D28" s="6"/>
      <c r="E28" s="12"/>
      <c r="F28" s="9"/>
      <c r="G28" s="9"/>
      <c r="H28" s="11"/>
      <c r="I28" s="73"/>
      <c r="J28" s="64"/>
      <c r="K28" s="9"/>
    </row>
    <row r="29" spans="1:11" ht="12.75">
      <c r="A29" s="172" t="s">
        <v>7</v>
      </c>
      <c r="B29" s="47" t="s">
        <v>152</v>
      </c>
      <c r="C29" s="61"/>
      <c r="D29" s="55"/>
      <c r="E29" s="55">
        <v>3421</v>
      </c>
      <c r="F29" s="55">
        <v>6121</v>
      </c>
      <c r="G29" s="71" t="s">
        <v>153</v>
      </c>
      <c r="H29" s="19">
        <v>1143</v>
      </c>
      <c r="I29" s="20">
        <v>735</v>
      </c>
      <c r="J29" s="19">
        <f aca="true" t="shared" si="1" ref="J29:J35">H29+I29</f>
        <v>1878</v>
      </c>
      <c r="K29" s="9"/>
    </row>
    <row r="30" spans="1:11" ht="12.75">
      <c r="A30" s="174"/>
      <c r="B30" s="47" t="s">
        <v>156</v>
      </c>
      <c r="C30" s="61"/>
      <c r="D30" s="55"/>
      <c r="E30" s="55">
        <v>3421</v>
      </c>
      <c r="F30" s="55">
        <v>6121</v>
      </c>
      <c r="G30" s="71" t="s">
        <v>157</v>
      </c>
      <c r="H30" s="19">
        <v>200</v>
      </c>
      <c r="I30" s="20">
        <v>-200</v>
      </c>
      <c r="J30" s="19">
        <f t="shared" si="1"/>
        <v>0</v>
      </c>
      <c r="K30" s="9"/>
    </row>
    <row r="31" spans="1:11" ht="12.75">
      <c r="A31" s="174"/>
      <c r="B31" s="47" t="s">
        <v>158</v>
      </c>
      <c r="C31" s="61"/>
      <c r="D31" s="55"/>
      <c r="E31" s="55">
        <v>3745</v>
      </c>
      <c r="F31" s="55">
        <v>6121</v>
      </c>
      <c r="G31" s="71" t="s">
        <v>83</v>
      </c>
      <c r="H31" s="19">
        <v>2464</v>
      </c>
      <c r="I31" s="20">
        <v>-35</v>
      </c>
      <c r="J31" s="19">
        <f t="shared" si="1"/>
        <v>2429</v>
      </c>
      <c r="K31" s="9"/>
    </row>
    <row r="32" spans="1:11" ht="12.75">
      <c r="A32" s="177" t="s">
        <v>10</v>
      </c>
      <c r="B32" s="47" t="s">
        <v>159</v>
      </c>
      <c r="C32" s="61"/>
      <c r="D32" s="55"/>
      <c r="E32" s="55">
        <v>3412</v>
      </c>
      <c r="F32" s="55">
        <v>6122</v>
      </c>
      <c r="G32" s="71" t="s">
        <v>90</v>
      </c>
      <c r="H32" s="19">
        <v>4000</v>
      </c>
      <c r="I32" s="20">
        <v>107</v>
      </c>
      <c r="J32" s="19">
        <f t="shared" si="1"/>
        <v>4107</v>
      </c>
      <c r="K32" s="9"/>
    </row>
    <row r="33" spans="1:11" ht="12.75">
      <c r="A33" s="177"/>
      <c r="B33" s="47" t="s">
        <v>160</v>
      </c>
      <c r="C33" s="61"/>
      <c r="D33" s="55"/>
      <c r="E33" s="55">
        <v>3745</v>
      </c>
      <c r="F33" s="55">
        <v>6121</v>
      </c>
      <c r="G33" s="71" t="s">
        <v>83</v>
      </c>
      <c r="H33" s="19">
        <v>2429</v>
      </c>
      <c r="I33" s="20">
        <v>-107</v>
      </c>
      <c r="J33" s="19">
        <f t="shared" si="1"/>
        <v>2322</v>
      </c>
      <c r="K33" s="9"/>
    </row>
    <row r="34" spans="1:11" ht="12.75">
      <c r="A34" s="172" t="s">
        <v>27</v>
      </c>
      <c r="B34" s="47" t="s">
        <v>163</v>
      </c>
      <c r="C34" s="61"/>
      <c r="D34" s="55"/>
      <c r="E34" s="55">
        <v>3631</v>
      </c>
      <c r="F34" s="55">
        <v>6121</v>
      </c>
      <c r="G34" s="71" t="s">
        <v>161</v>
      </c>
      <c r="H34" s="19">
        <v>513</v>
      </c>
      <c r="I34" s="20">
        <v>17</v>
      </c>
      <c r="J34" s="19">
        <f t="shared" si="1"/>
        <v>530</v>
      </c>
      <c r="K34" s="9"/>
    </row>
    <row r="35" spans="1:11" ht="12.75">
      <c r="A35" s="173"/>
      <c r="B35" s="62" t="s">
        <v>162</v>
      </c>
      <c r="C35" s="61"/>
      <c r="D35" s="55"/>
      <c r="E35" s="55">
        <v>3745</v>
      </c>
      <c r="F35" s="55">
        <v>6121</v>
      </c>
      <c r="G35" s="71" t="s">
        <v>83</v>
      </c>
      <c r="H35" s="19">
        <v>2322</v>
      </c>
      <c r="I35" s="20">
        <v>-17</v>
      </c>
      <c r="J35" s="19">
        <f t="shared" si="1"/>
        <v>2305</v>
      </c>
      <c r="K35" s="9"/>
    </row>
    <row r="36" spans="1:10" ht="12.75">
      <c r="A36" s="16"/>
      <c r="B36" s="13"/>
      <c r="C36" s="16"/>
      <c r="D36" s="16"/>
      <c r="E36" s="14"/>
      <c r="F36" s="53"/>
      <c r="G36" s="60" t="s">
        <v>21</v>
      </c>
      <c r="H36" s="15">
        <f>SUM(H29:H35)</f>
        <v>13071</v>
      </c>
      <c r="I36" s="21">
        <f>SUM(I29:I35)</f>
        <v>500</v>
      </c>
      <c r="J36" s="15">
        <f>SUM(J29:J35)</f>
        <v>13571</v>
      </c>
    </row>
    <row r="37" spans="1:10" ht="12.75">
      <c r="A37" s="31" t="s">
        <v>131</v>
      </c>
      <c r="B37" s="13"/>
      <c r="C37" s="16"/>
      <c r="D37" s="16"/>
      <c r="E37" s="14"/>
      <c r="F37" s="14"/>
      <c r="G37" s="63"/>
      <c r="H37" s="30"/>
      <c r="I37" s="21"/>
      <c r="J37" s="15"/>
    </row>
    <row r="38" spans="1:10" ht="12.75">
      <c r="A38" s="145" t="s">
        <v>132</v>
      </c>
      <c r="B38" s="62" t="s">
        <v>130</v>
      </c>
      <c r="C38" s="55"/>
      <c r="D38" s="55"/>
      <c r="E38" s="55"/>
      <c r="F38" s="94">
        <v>8115</v>
      </c>
      <c r="G38" s="94"/>
      <c r="H38" s="87">
        <v>9000</v>
      </c>
      <c r="I38" s="138">
        <v>-60</v>
      </c>
      <c r="J38" s="87">
        <f>H38+I38</f>
        <v>8940</v>
      </c>
    </row>
    <row r="39" spans="1:10" ht="12.75">
      <c r="A39" s="16"/>
      <c r="B39" s="13"/>
      <c r="C39" s="16"/>
      <c r="D39" s="16"/>
      <c r="E39" s="14"/>
      <c r="F39" s="139"/>
      <c r="G39" s="140" t="s">
        <v>133</v>
      </c>
      <c r="H39" s="30"/>
      <c r="I39" s="21">
        <v>-60</v>
      </c>
      <c r="J39" s="15"/>
    </row>
    <row r="40" spans="1:10" ht="12.75">
      <c r="A40" s="16"/>
      <c r="B40" s="13"/>
      <c r="C40" s="16"/>
      <c r="D40" s="16"/>
      <c r="E40" s="14"/>
      <c r="F40" s="54"/>
      <c r="G40" s="141"/>
      <c r="H40" s="142"/>
      <c r="I40" s="143"/>
      <c r="J40" s="142"/>
    </row>
    <row r="41" spans="2:10" ht="12.75">
      <c r="B41" s="22" t="s">
        <v>50</v>
      </c>
      <c r="C41" s="6"/>
      <c r="D41" s="6"/>
      <c r="E41" s="46" t="s">
        <v>8</v>
      </c>
      <c r="F41" s="51"/>
      <c r="G41" s="44"/>
      <c r="H41" s="40"/>
      <c r="I41" s="20">
        <f>I10</f>
        <v>284</v>
      </c>
      <c r="J41" s="19"/>
    </row>
    <row r="42" spans="2:10" ht="12.75">
      <c r="B42" s="9"/>
      <c r="C42" s="6"/>
      <c r="D42" s="6"/>
      <c r="E42" s="38" t="s">
        <v>15</v>
      </c>
      <c r="F42" s="50"/>
      <c r="G42" s="47"/>
      <c r="H42" s="40"/>
      <c r="I42" s="20">
        <f>I27+I11</f>
        <v>-276</v>
      </c>
      <c r="J42" s="19"/>
    </row>
    <row r="43" spans="2:10" ht="12.75">
      <c r="B43" s="9"/>
      <c r="C43" s="6"/>
      <c r="D43" s="6"/>
      <c r="E43" s="8" t="s">
        <v>13</v>
      </c>
      <c r="F43" s="9"/>
      <c r="G43" s="45"/>
      <c r="H43" s="40"/>
      <c r="I43" s="20">
        <f>I36+I12</f>
        <v>500</v>
      </c>
      <c r="J43" s="19"/>
    </row>
    <row r="44" spans="2:10" ht="12.75">
      <c r="B44" s="9"/>
      <c r="C44" s="6"/>
      <c r="D44" s="6"/>
      <c r="E44" s="38" t="s">
        <v>22</v>
      </c>
      <c r="F44" s="50"/>
      <c r="G44" s="47"/>
      <c r="H44" s="40"/>
      <c r="I44" s="20">
        <f>I42+I43</f>
        <v>224</v>
      </c>
      <c r="J44" s="19"/>
    </row>
    <row r="45" spans="2:10" ht="12.75">
      <c r="B45" s="9"/>
      <c r="C45" s="6"/>
      <c r="D45" s="6"/>
      <c r="E45" s="48" t="s">
        <v>14</v>
      </c>
      <c r="F45" s="9"/>
      <c r="G45" s="45"/>
      <c r="H45" s="41"/>
      <c r="I45" s="20">
        <f>I41-I44</f>
        <v>60</v>
      </c>
      <c r="J45" s="19"/>
    </row>
    <row r="46" spans="2:10" ht="12.75">
      <c r="B46" s="9"/>
      <c r="C46" s="6"/>
      <c r="D46" s="6"/>
      <c r="E46" s="39" t="s">
        <v>26</v>
      </c>
      <c r="F46" s="50"/>
      <c r="G46" s="47"/>
      <c r="H46" s="41"/>
      <c r="I46" s="20">
        <v>-60</v>
      </c>
      <c r="J46" s="19"/>
    </row>
    <row r="47" spans="5:10" ht="12.75">
      <c r="E47" s="2" t="s">
        <v>25</v>
      </c>
      <c r="G47" s="9"/>
      <c r="H47" s="37">
        <v>43411</v>
      </c>
      <c r="J47" s="137" t="s">
        <v>45</v>
      </c>
    </row>
    <row r="48" spans="2:10" ht="12.75">
      <c r="B48" s="22" t="s">
        <v>51</v>
      </c>
      <c r="C48" s="6"/>
      <c r="D48" s="6"/>
      <c r="E48" s="49" t="s">
        <v>12</v>
      </c>
      <c r="F48" s="51"/>
      <c r="G48" s="44"/>
      <c r="H48" s="135">
        <v>467822.16</v>
      </c>
      <c r="I48" s="20">
        <v>284</v>
      </c>
      <c r="J48" s="20">
        <f>H48+I48</f>
        <v>468106.16</v>
      </c>
    </row>
    <row r="49" spans="2:10" ht="12.75">
      <c r="B49" s="9"/>
      <c r="C49" s="6"/>
      <c r="D49" s="6"/>
      <c r="E49" s="38" t="s">
        <v>15</v>
      </c>
      <c r="F49" s="50"/>
      <c r="G49" s="47"/>
      <c r="H49" s="135">
        <v>361016.74</v>
      </c>
      <c r="I49" s="20">
        <v>-276</v>
      </c>
      <c r="J49" s="20">
        <f>H49+I49</f>
        <v>360740.74</v>
      </c>
    </row>
    <row r="50" spans="2:10" ht="12.75">
      <c r="B50" s="9"/>
      <c r="C50" s="6"/>
      <c r="D50" s="6"/>
      <c r="E50" s="8" t="s">
        <v>13</v>
      </c>
      <c r="F50" s="9"/>
      <c r="G50" s="45"/>
      <c r="H50" s="135">
        <v>145282.16</v>
      </c>
      <c r="I50" s="20">
        <v>500</v>
      </c>
      <c r="J50" s="20">
        <f>H50+I50</f>
        <v>145782.16</v>
      </c>
    </row>
    <row r="51" spans="2:10" ht="12.75">
      <c r="B51" s="2" t="s">
        <v>47</v>
      </c>
      <c r="E51" s="39" t="s">
        <v>23</v>
      </c>
      <c r="F51" s="50"/>
      <c r="G51" s="47"/>
      <c r="H51" s="136">
        <v>506298.9</v>
      </c>
      <c r="I51" s="20">
        <f>SUM(I49:I50)</f>
        <v>224</v>
      </c>
      <c r="J51" s="20">
        <f>SUM(J49:J50)</f>
        <v>506522.9</v>
      </c>
    </row>
    <row r="52" spans="5:11" ht="12.75">
      <c r="E52" s="8" t="s">
        <v>16</v>
      </c>
      <c r="F52" s="9"/>
      <c r="G52" s="45"/>
      <c r="H52" s="19">
        <f>H48-H51</f>
        <v>-38476.74000000005</v>
      </c>
      <c r="I52" s="20">
        <f>I48-I51</f>
        <v>60</v>
      </c>
      <c r="J52" s="19">
        <f>J48-J51</f>
        <v>-38416.74000000005</v>
      </c>
      <c r="K52" s="68"/>
    </row>
    <row r="53" spans="5:10" ht="12.75">
      <c r="E53" s="39" t="s">
        <v>24</v>
      </c>
      <c r="F53" s="50"/>
      <c r="G53" s="47"/>
      <c r="H53" s="52">
        <v>38476.74</v>
      </c>
      <c r="I53" s="20">
        <v>-60</v>
      </c>
      <c r="J53" s="20">
        <f>H53+I53</f>
        <v>38416.74</v>
      </c>
    </row>
    <row r="56" ht="12.75">
      <c r="B56" s="69"/>
    </row>
  </sheetData>
  <sheetProtection/>
  <mergeCells count="10">
    <mergeCell ref="A34:A35"/>
    <mergeCell ref="B2:B3"/>
    <mergeCell ref="E2:E3"/>
    <mergeCell ref="F2:F3"/>
    <mergeCell ref="G2:G3"/>
    <mergeCell ref="A5:A7"/>
    <mergeCell ref="F27:G27"/>
    <mergeCell ref="A15:A24"/>
    <mergeCell ref="A29:A31"/>
    <mergeCell ref="A32:A33"/>
  </mergeCells>
  <conditionalFormatting sqref="B1:B2">
    <cfRule type="expression" priority="28" dxfId="63" stopIfTrue="1">
      <formula>$L1="Z"</formula>
    </cfRule>
    <cfRule type="expression" priority="29" dxfId="64" stopIfTrue="1">
      <formula>$L1="T"</formula>
    </cfRule>
    <cfRule type="expression" priority="30" dxfId="65" stopIfTrue="1">
      <formula>$L1="Y"</formula>
    </cfRule>
  </conditionalFormatting>
  <conditionalFormatting sqref="B2">
    <cfRule type="expression" priority="25" dxfId="63" stopIfTrue="1">
      <formula>$L2="Z"</formula>
    </cfRule>
    <cfRule type="expression" priority="26" dxfId="64" stopIfTrue="1">
      <formula>$L2="T"</formula>
    </cfRule>
    <cfRule type="expression" priority="27" dxfId="65" stopIfTrue="1">
      <formula>$L2="Y"</formula>
    </cfRule>
  </conditionalFormatting>
  <conditionalFormatting sqref="C10:D12">
    <cfRule type="expression" priority="22" dxfId="63" stopIfTrue="1">
      <formula>#REF!="Z"</formula>
    </cfRule>
    <cfRule type="expression" priority="23" dxfId="64" stopIfTrue="1">
      <formula>#REF!="T"</formula>
    </cfRule>
    <cfRule type="expression" priority="24" dxfId="65" stopIfTrue="1">
      <formula>#REF!="Y"</formula>
    </cfRule>
  </conditionalFormatting>
  <conditionalFormatting sqref="H48">
    <cfRule type="expression" priority="19" dxfId="63" stopIfTrue="1">
      <formula>$J48="Z"</formula>
    </cfRule>
    <cfRule type="expression" priority="20" dxfId="64" stopIfTrue="1">
      <formula>$J48="T"</formula>
    </cfRule>
    <cfRule type="expression" priority="21" dxfId="65" stopIfTrue="1">
      <formula>$J48="Y"</formula>
    </cfRule>
  </conditionalFormatting>
  <conditionalFormatting sqref="H49">
    <cfRule type="expression" priority="16" dxfId="63" stopIfTrue="1">
      <formula>$J49="Z"</formula>
    </cfRule>
    <cfRule type="expression" priority="17" dxfId="64" stopIfTrue="1">
      <formula>$J49="T"</formula>
    </cfRule>
    <cfRule type="expression" priority="18" dxfId="65" stopIfTrue="1">
      <formula>$J49="Y"</formula>
    </cfRule>
  </conditionalFormatting>
  <conditionalFormatting sqref="H50">
    <cfRule type="expression" priority="13" dxfId="63" stopIfTrue="1">
      <formula>$J50="Z"</formula>
    </cfRule>
    <cfRule type="expression" priority="14" dxfId="64" stopIfTrue="1">
      <formula>$J50="T"</formula>
    </cfRule>
    <cfRule type="expression" priority="15" dxfId="65" stopIfTrue="1">
      <formula>$J50="Y"</formula>
    </cfRule>
  </conditionalFormatting>
  <conditionalFormatting sqref="H48">
    <cfRule type="expression" priority="7" dxfId="63" stopIfTrue="1">
      <formula>$J48="Z"</formula>
    </cfRule>
    <cfRule type="expression" priority="8" dxfId="64" stopIfTrue="1">
      <formula>$J48="T"</formula>
    </cfRule>
    <cfRule type="expression" priority="9" dxfId="65" stopIfTrue="1">
      <formula>$J48="Y"</formula>
    </cfRule>
  </conditionalFormatting>
  <conditionalFormatting sqref="H49">
    <cfRule type="expression" priority="4" dxfId="63" stopIfTrue="1">
      <formula>$J49="Z"</formula>
    </cfRule>
    <cfRule type="expression" priority="5" dxfId="64" stopIfTrue="1">
      <formula>$J49="T"</formula>
    </cfRule>
    <cfRule type="expression" priority="6" dxfId="65" stopIfTrue="1">
      <formula>$J49="Y"</formula>
    </cfRule>
  </conditionalFormatting>
  <conditionalFormatting sqref="H50">
    <cfRule type="expression" priority="1" dxfId="63" stopIfTrue="1">
      <formula>$J50="Z"</formula>
    </cfRule>
    <cfRule type="expression" priority="2" dxfId="64" stopIfTrue="1">
      <formula>$J50="T"</formula>
    </cfRule>
    <cfRule type="expression" priority="3" dxfId="65" stopIfTrue="1">
      <formula>$J50="Y"</formula>
    </cfRule>
  </conditionalFormatting>
  <printOptions/>
  <pageMargins left="0.69" right="0.24" top="0.7874015748031497" bottom="0.52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0" zoomScaleNormal="90" zoomScalePageLayoutView="0" workbookViewId="0" topLeftCell="A1">
      <selection activeCell="H15" sqref="H15"/>
    </sheetView>
  </sheetViews>
  <sheetFormatPr defaultColWidth="9.00390625" defaultRowHeight="12.75"/>
  <cols>
    <col min="1" max="1" width="4.625" style="2" customWidth="1"/>
    <col min="2" max="2" width="74.625" style="2" customWidth="1"/>
    <col min="3" max="3" width="6.00390625" style="18" customWidth="1"/>
    <col min="4" max="4" width="10.75390625" style="18" customWidth="1"/>
    <col min="5" max="5" width="7.75390625" style="2" customWidth="1"/>
    <col min="6" max="6" width="7.25390625" style="2" customWidth="1"/>
    <col min="7" max="7" width="7.00390625" style="2" customWidth="1"/>
    <col min="8" max="8" width="11.875" style="2" customWidth="1"/>
    <col min="9" max="9" width="10.875" style="2" customWidth="1"/>
    <col min="10" max="13" width="11.75390625" style="2" customWidth="1"/>
    <col min="14" max="16384" width="9.125" style="2" customWidth="1"/>
  </cols>
  <sheetData>
    <row r="1" spans="1:10" ht="15">
      <c r="A1" s="24" t="s">
        <v>43</v>
      </c>
      <c r="B1" s="1"/>
      <c r="C1" s="17"/>
      <c r="D1" s="17"/>
      <c r="H1" s="1" t="s">
        <v>169</v>
      </c>
      <c r="I1" s="1"/>
      <c r="J1" s="24"/>
    </row>
    <row r="2" spans="1:10" s="1" customFormat="1" ht="12.75">
      <c r="A2" s="3" t="s">
        <v>0</v>
      </c>
      <c r="B2" s="164" t="s">
        <v>9</v>
      </c>
      <c r="C2" s="3"/>
      <c r="D2" s="3" t="s">
        <v>17</v>
      </c>
      <c r="E2" s="164" t="s">
        <v>1</v>
      </c>
      <c r="F2" s="164" t="s">
        <v>53</v>
      </c>
      <c r="G2" s="164" t="s">
        <v>52</v>
      </c>
      <c r="H2" s="3" t="s">
        <v>3</v>
      </c>
      <c r="I2" s="3" t="s">
        <v>11</v>
      </c>
      <c r="J2" s="3" t="s">
        <v>4</v>
      </c>
    </row>
    <row r="3" spans="1:10" s="1" customFormat="1" ht="12.75">
      <c r="A3" s="4" t="s">
        <v>5</v>
      </c>
      <c r="B3" s="165"/>
      <c r="C3" s="4"/>
      <c r="D3" s="4" t="s">
        <v>18</v>
      </c>
      <c r="E3" s="165"/>
      <c r="F3" s="165"/>
      <c r="G3" s="165"/>
      <c r="H3" s="4" t="s">
        <v>6</v>
      </c>
      <c r="I3" s="4" t="s">
        <v>44</v>
      </c>
      <c r="J3" s="4" t="s">
        <v>6</v>
      </c>
    </row>
    <row r="4" spans="1:10" ht="12.75" customHeight="1">
      <c r="A4" s="108" t="s">
        <v>40</v>
      </c>
      <c r="B4" s="119"/>
      <c r="C4" s="120"/>
      <c r="D4" s="120"/>
      <c r="E4" s="120"/>
      <c r="F4" s="120"/>
      <c r="G4" s="120"/>
      <c r="H4" s="120"/>
      <c r="I4" s="121"/>
      <c r="J4" s="94"/>
    </row>
    <row r="5" spans="1:10" ht="12.75" customHeight="1">
      <c r="A5" s="161" t="s">
        <v>7</v>
      </c>
      <c r="B5" s="111" t="s">
        <v>67</v>
      </c>
      <c r="C5" s="65" t="s">
        <v>41</v>
      </c>
      <c r="D5" s="66"/>
      <c r="E5" s="66">
        <v>1036</v>
      </c>
      <c r="F5" s="66">
        <v>5192</v>
      </c>
      <c r="G5" s="111"/>
      <c r="H5" s="122">
        <v>0</v>
      </c>
      <c r="I5" s="123">
        <v>-9.45</v>
      </c>
      <c r="J5" s="116">
        <f aca="true" t="shared" si="0" ref="J5:J10">H5+I5</f>
        <v>-9.45</v>
      </c>
    </row>
    <row r="6" spans="1:10" ht="12.75" customHeight="1">
      <c r="A6" s="162"/>
      <c r="B6" s="111" t="s">
        <v>65</v>
      </c>
      <c r="C6" s="65" t="s">
        <v>41</v>
      </c>
      <c r="D6" s="66"/>
      <c r="E6" s="66">
        <v>1036</v>
      </c>
      <c r="F6" s="66">
        <v>5192</v>
      </c>
      <c r="G6" s="111"/>
      <c r="H6" s="122">
        <v>0</v>
      </c>
      <c r="I6" s="123">
        <v>9.45</v>
      </c>
      <c r="J6" s="116">
        <f t="shared" si="0"/>
        <v>9.45</v>
      </c>
    </row>
    <row r="7" spans="1:10" ht="12.75" customHeight="1">
      <c r="A7" s="161" t="s">
        <v>10</v>
      </c>
      <c r="B7" s="111" t="s">
        <v>119</v>
      </c>
      <c r="C7" s="65" t="s">
        <v>41</v>
      </c>
      <c r="D7" s="66"/>
      <c r="E7" s="66">
        <v>3113</v>
      </c>
      <c r="F7" s="66">
        <v>2321</v>
      </c>
      <c r="G7" s="111"/>
      <c r="H7" s="122">
        <v>0</v>
      </c>
      <c r="I7" s="123">
        <v>30</v>
      </c>
      <c r="J7" s="116">
        <f t="shared" si="0"/>
        <v>30</v>
      </c>
    </row>
    <row r="8" spans="1:10" ht="12.75" customHeight="1">
      <c r="A8" s="162"/>
      <c r="B8" s="91" t="s">
        <v>74</v>
      </c>
      <c r="C8" s="92"/>
      <c r="D8" s="94"/>
      <c r="E8" s="94">
        <v>4357</v>
      </c>
      <c r="F8" s="94">
        <v>5222</v>
      </c>
      <c r="G8" s="93" t="s">
        <v>73</v>
      </c>
      <c r="H8" s="95">
        <v>163.02</v>
      </c>
      <c r="I8" s="96">
        <v>30</v>
      </c>
      <c r="J8" s="87">
        <f t="shared" si="0"/>
        <v>193.02</v>
      </c>
    </row>
    <row r="9" spans="1:10" ht="12.75" customHeight="1">
      <c r="A9" s="161" t="s">
        <v>27</v>
      </c>
      <c r="B9" s="91" t="s">
        <v>118</v>
      </c>
      <c r="C9" s="92"/>
      <c r="D9" s="94"/>
      <c r="E9" s="94">
        <v>3639</v>
      </c>
      <c r="F9" s="94">
        <v>2132</v>
      </c>
      <c r="G9" s="93" t="s">
        <v>117</v>
      </c>
      <c r="H9" s="87">
        <v>2000</v>
      </c>
      <c r="I9" s="128">
        <v>-185</v>
      </c>
      <c r="J9" s="87">
        <f t="shared" si="0"/>
        <v>1815</v>
      </c>
    </row>
    <row r="10" spans="1:10" ht="12.75" customHeight="1">
      <c r="A10" s="162"/>
      <c r="B10" s="91" t="s">
        <v>134</v>
      </c>
      <c r="C10" s="92"/>
      <c r="D10" s="94"/>
      <c r="E10" s="94">
        <v>6171</v>
      </c>
      <c r="F10" s="94">
        <v>2212</v>
      </c>
      <c r="G10" s="93"/>
      <c r="H10" s="87">
        <v>1096.3</v>
      </c>
      <c r="I10" s="128">
        <v>185</v>
      </c>
      <c r="J10" s="87">
        <f t="shared" si="0"/>
        <v>1281.3</v>
      </c>
    </row>
    <row r="11" spans="1:10" ht="12.75" customHeight="1">
      <c r="A11" s="172" t="s">
        <v>28</v>
      </c>
      <c r="B11" s="62" t="s">
        <v>123</v>
      </c>
      <c r="C11" s="55"/>
      <c r="D11" s="55">
        <v>13010</v>
      </c>
      <c r="E11" s="55"/>
      <c r="F11" s="94">
        <v>4116</v>
      </c>
      <c r="G11" s="93" t="s">
        <v>61</v>
      </c>
      <c r="H11" s="87">
        <v>588</v>
      </c>
      <c r="I11" s="138">
        <v>20</v>
      </c>
      <c r="J11" s="87">
        <f aca="true" t="shared" si="1" ref="J11:J16">H11+I11</f>
        <v>608</v>
      </c>
    </row>
    <row r="12" spans="1:10" ht="12.75" customHeight="1">
      <c r="A12" s="174"/>
      <c r="B12" s="62" t="s">
        <v>124</v>
      </c>
      <c r="C12" s="55"/>
      <c r="D12" s="55">
        <v>13010</v>
      </c>
      <c r="E12" s="55">
        <v>4339</v>
      </c>
      <c r="F12" s="94">
        <v>5011</v>
      </c>
      <c r="G12" s="93" t="s">
        <v>61</v>
      </c>
      <c r="H12" s="87">
        <v>437</v>
      </c>
      <c r="I12" s="138">
        <v>15</v>
      </c>
      <c r="J12" s="87">
        <f t="shared" si="1"/>
        <v>452</v>
      </c>
    </row>
    <row r="13" spans="1:10" ht="12.75" customHeight="1">
      <c r="A13" s="174"/>
      <c r="B13" s="62" t="s">
        <v>125</v>
      </c>
      <c r="C13" s="55"/>
      <c r="D13" s="55">
        <v>13010</v>
      </c>
      <c r="E13" s="55">
        <v>4339</v>
      </c>
      <c r="F13" s="94">
        <v>5031</v>
      </c>
      <c r="G13" s="93" t="s">
        <v>61</v>
      </c>
      <c r="H13" s="87">
        <v>109</v>
      </c>
      <c r="I13" s="138">
        <v>4</v>
      </c>
      <c r="J13" s="87">
        <f t="shared" si="1"/>
        <v>113</v>
      </c>
    </row>
    <row r="14" spans="1:10" ht="12.75" customHeight="1">
      <c r="A14" s="173"/>
      <c r="B14" s="62" t="s">
        <v>168</v>
      </c>
      <c r="C14" s="62"/>
      <c r="D14" s="55">
        <v>13010</v>
      </c>
      <c r="E14" s="55">
        <v>4339</v>
      </c>
      <c r="F14" s="55">
        <v>5032</v>
      </c>
      <c r="G14" s="93" t="s">
        <v>61</v>
      </c>
      <c r="H14" s="87">
        <v>40</v>
      </c>
      <c r="I14" s="138">
        <v>1</v>
      </c>
      <c r="J14" s="87">
        <f t="shared" si="1"/>
        <v>41</v>
      </c>
    </row>
    <row r="15" spans="1:10" ht="12.75" customHeight="1">
      <c r="A15" s="146" t="s">
        <v>31</v>
      </c>
      <c r="B15" s="62" t="s">
        <v>151</v>
      </c>
      <c r="C15" s="158"/>
      <c r="D15" s="158"/>
      <c r="E15" s="158">
        <v>4350</v>
      </c>
      <c r="F15" s="80">
        <v>2122</v>
      </c>
      <c r="G15" s="159" t="s">
        <v>150</v>
      </c>
      <c r="H15" s="87">
        <v>3494</v>
      </c>
      <c r="I15" s="138">
        <v>204</v>
      </c>
      <c r="J15" s="87">
        <f t="shared" si="1"/>
        <v>3698</v>
      </c>
    </row>
    <row r="16" spans="1:10" ht="12.75" customHeight="1">
      <c r="A16" s="144" t="s">
        <v>35</v>
      </c>
      <c r="B16" s="62" t="s">
        <v>127</v>
      </c>
      <c r="C16" s="55"/>
      <c r="D16" s="55"/>
      <c r="E16" s="71" t="s">
        <v>126</v>
      </c>
      <c r="F16" s="94">
        <v>2212</v>
      </c>
      <c r="G16" s="93"/>
      <c r="H16" s="149">
        <v>1281.3</v>
      </c>
      <c r="I16" s="150">
        <v>60</v>
      </c>
      <c r="J16" s="149">
        <f t="shared" si="1"/>
        <v>1341.3</v>
      </c>
    </row>
    <row r="17" spans="1:10" s="7" customFormat="1" ht="12.75" customHeight="1">
      <c r="A17" s="25"/>
      <c r="B17" s="26"/>
      <c r="C17" s="27"/>
      <c r="D17" s="27"/>
      <c r="E17" s="169" t="s">
        <v>8</v>
      </c>
      <c r="F17" s="169"/>
      <c r="G17" s="169"/>
      <c r="H17" s="87">
        <f>H7+H9+H10+H11+H15+H16</f>
        <v>8459.6</v>
      </c>
      <c r="I17" s="87">
        <f>I7+I9+I10+I11+I15+I16</f>
        <v>314</v>
      </c>
      <c r="J17" s="87">
        <f>J7+J9+J10+J11+J15+J16</f>
        <v>8773.6</v>
      </c>
    </row>
    <row r="18" spans="1:10" s="7" customFormat="1" ht="12.75" customHeight="1">
      <c r="A18" s="25"/>
      <c r="B18" s="84" t="s">
        <v>34</v>
      </c>
      <c r="C18" s="27"/>
      <c r="D18" s="27"/>
      <c r="E18" s="170" t="s">
        <v>33</v>
      </c>
      <c r="F18" s="170"/>
      <c r="G18" s="170"/>
      <c r="H18" s="87">
        <f>H5+H6+H8+H12+H13+H14</f>
        <v>749.02</v>
      </c>
      <c r="I18" s="87">
        <f>I5+I6+I8+I12+I13+I14</f>
        <v>50</v>
      </c>
      <c r="J18" s="87">
        <f>J5+J6+J8+J12+J13+J14</f>
        <v>799.02</v>
      </c>
    </row>
    <row r="19" spans="1:10" s="7" customFormat="1" ht="12.75" customHeight="1">
      <c r="A19" s="25"/>
      <c r="B19" s="31"/>
      <c r="C19" s="27"/>
      <c r="D19" s="27"/>
      <c r="E19" s="171" t="s">
        <v>42</v>
      </c>
      <c r="F19" s="171"/>
      <c r="G19" s="171"/>
      <c r="H19" s="30">
        <v>0</v>
      </c>
      <c r="I19" s="30">
        <v>0</v>
      </c>
      <c r="J19" s="30">
        <v>0</v>
      </c>
    </row>
    <row r="20" spans="1:10" ht="12.75" customHeight="1">
      <c r="A20" s="8"/>
      <c r="B20" s="13"/>
      <c r="C20" s="16"/>
      <c r="D20" s="16"/>
      <c r="E20" s="171" t="s">
        <v>16</v>
      </c>
      <c r="F20" s="171"/>
      <c r="G20" s="171"/>
      <c r="H20" s="35">
        <f>H17-H18-H19</f>
        <v>7710.58</v>
      </c>
      <c r="I20" s="35">
        <f>I17-I18-I19</f>
        <v>264</v>
      </c>
      <c r="J20" s="35">
        <f>J17-J18-J19</f>
        <v>7974.58</v>
      </c>
    </row>
    <row r="21" spans="1:10" ht="12.75" customHeight="1">
      <c r="A21" s="5" t="s">
        <v>19</v>
      </c>
      <c r="B21" s="9"/>
      <c r="C21" s="6"/>
      <c r="D21" s="6"/>
      <c r="E21" s="12"/>
      <c r="F21" s="9"/>
      <c r="G21" s="9"/>
      <c r="H21" s="11"/>
      <c r="I21" s="11"/>
      <c r="J21" s="77"/>
    </row>
    <row r="22" spans="1:10" ht="12.75" customHeight="1">
      <c r="A22" s="161" t="s">
        <v>7</v>
      </c>
      <c r="B22" s="72" t="s">
        <v>170</v>
      </c>
      <c r="C22" s="65" t="s">
        <v>41</v>
      </c>
      <c r="D22" s="81"/>
      <c r="E22" s="66">
        <v>3419</v>
      </c>
      <c r="F22" s="66">
        <v>5222</v>
      </c>
      <c r="G22" s="81" t="s">
        <v>55</v>
      </c>
      <c r="H22" s="88">
        <v>0</v>
      </c>
      <c r="I22" s="82">
        <v>5</v>
      </c>
      <c r="J22" s="88">
        <f aca="true" t="shared" si="2" ref="J22:J59">H22+I22</f>
        <v>5</v>
      </c>
    </row>
    <row r="23" spans="1:10" ht="12.75" customHeight="1">
      <c r="A23" s="162"/>
      <c r="B23" s="106" t="s">
        <v>57</v>
      </c>
      <c r="C23" s="92"/>
      <c r="D23" s="93"/>
      <c r="E23" s="94">
        <v>3392</v>
      </c>
      <c r="F23" s="94">
        <v>5222</v>
      </c>
      <c r="G23" s="93" t="s">
        <v>54</v>
      </c>
      <c r="H23" s="87">
        <v>21.5</v>
      </c>
      <c r="I23" s="96">
        <v>-5</v>
      </c>
      <c r="J23" s="87">
        <f t="shared" si="2"/>
        <v>16.5</v>
      </c>
    </row>
    <row r="24" spans="1:10" ht="12.75" customHeight="1">
      <c r="A24" s="161" t="s">
        <v>10</v>
      </c>
      <c r="B24" s="85" t="s">
        <v>60</v>
      </c>
      <c r="C24" s="65" t="s">
        <v>41</v>
      </c>
      <c r="D24" s="111"/>
      <c r="E24" s="112">
        <v>3419</v>
      </c>
      <c r="F24" s="113">
        <v>5222</v>
      </c>
      <c r="G24" s="83" t="s">
        <v>58</v>
      </c>
      <c r="H24" s="114">
        <v>79.5</v>
      </c>
      <c r="I24" s="115">
        <v>20</v>
      </c>
      <c r="J24" s="116">
        <f t="shared" si="2"/>
        <v>99.5</v>
      </c>
    </row>
    <row r="25" spans="1:10" ht="12.75" customHeight="1">
      <c r="A25" s="162"/>
      <c r="B25" s="98" t="s">
        <v>68</v>
      </c>
      <c r="C25" s="91"/>
      <c r="D25" s="91"/>
      <c r="E25" s="99">
        <v>4343</v>
      </c>
      <c r="F25" s="101">
        <v>5222</v>
      </c>
      <c r="G25" s="97" t="s">
        <v>59</v>
      </c>
      <c r="H25" s="74">
        <v>75</v>
      </c>
      <c r="I25" s="79">
        <v>-20</v>
      </c>
      <c r="J25" s="75">
        <f t="shared" si="2"/>
        <v>55</v>
      </c>
    </row>
    <row r="26" spans="1:10" ht="12.75" customHeight="1">
      <c r="A26" s="161" t="s">
        <v>27</v>
      </c>
      <c r="B26" s="62" t="s">
        <v>72</v>
      </c>
      <c r="C26" s="55"/>
      <c r="D26" s="55"/>
      <c r="E26" s="55">
        <v>3314</v>
      </c>
      <c r="F26" s="55">
        <v>5169</v>
      </c>
      <c r="G26" s="97" t="s">
        <v>63</v>
      </c>
      <c r="H26" s="100">
        <v>19</v>
      </c>
      <c r="I26" s="79">
        <v>2</v>
      </c>
      <c r="J26" s="75">
        <f t="shared" si="2"/>
        <v>21</v>
      </c>
    </row>
    <row r="27" spans="1:10" ht="12.75" customHeight="1">
      <c r="A27" s="162"/>
      <c r="B27" s="62" t="s">
        <v>64</v>
      </c>
      <c r="C27" s="55"/>
      <c r="D27" s="55"/>
      <c r="E27" s="55">
        <v>3314</v>
      </c>
      <c r="F27" s="55">
        <v>5137</v>
      </c>
      <c r="G27" s="97" t="s">
        <v>63</v>
      </c>
      <c r="H27" s="100">
        <v>15</v>
      </c>
      <c r="I27" s="79">
        <v>-2</v>
      </c>
      <c r="J27" s="75">
        <f t="shared" si="2"/>
        <v>13</v>
      </c>
    </row>
    <row r="28" spans="1:10" ht="12.75" customHeight="1">
      <c r="A28" s="161" t="s">
        <v>28</v>
      </c>
      <c r="B28" s="109" t="s">
        <v>62</v>
      </c>
      <c r="C28" s="117"/>
      <c r="D28" s="80">
        <v>13010</v>
      </c>
      <c r="E28" s="118">
        <v>4339</v>
      </c>
      <c r="F28" s="118">
        <v>5136</v>
      </c>
      <c r="G28" s="110" t="s">
        <v>61</v>
      </c>
      <c r="H28" s="100">
        <v>1</v>
      </c>
      <c r="I28" s="103">
        <v>1</v>
      </c>
      <c r="J28" s="75">
        <f t="shared" si="2"/>
        <v>2</v>
      </c>
    </row>
    <row r="29" spans="1:10" ht="12.75" customHeight="1">
      <c r="A29" s="162"/>
      <c r="B29" s="98" t="s">
        <v>71</v>
      </c>
      <c r="C29" s="91"/>
      <c r="D29" s="94">
        <v>13010</v>
      </c>
      <c r="E29" s="99">
        <v>4339</v>
      </c>
      <c r="F29" s="101">
        <v>5021</v>
      </c>
      <c r="G29" s="97" t="s">
        <v>61</v>
      </c>
      <c r="H29" s="75">
        <v>30</v>
      </c>
      <c r="I29" s="104">
        <v>-1</v>
      </c>
      <c r="J29" s="74">
        <f t="shared" si="2"/>
        <v>29</v>
      </c>
    </row>
    <row r="30" spans="1:10" ht="12.75" customHeight="1">
      <c r="A30" s="161" t="s">
        <v>31</v>
      </c>
      <c r="B30" s="85" t="s">
        <v>171</v>
      </c>
      <c r="C30" s="65" t="s">
        <v>41</v>
      </c>
      <c r="D30" s="111"/>
      <c r="E30" s="124">
        <v>3549</v>
      </c>
      <c r="F30" s="124">
        <v>5222</v>
      </c>
      <c r="G30" s="83" t="s">
        <v>70</v>
      </c>
      <c r="H30" s="125">
        <v>0</v>
      </c>
      <c r="I30" s="126">
        <v>3</v>
      </c>
      <c r="J30" s="127">
        <f t="shared" si="2"/>
        <v>3</v>
      </c>
    </row>
    <row r="31" spans="1:10" ht="12.75" customHeight="1">
      <c r="A31" s="162"/>
      <c r="B31" s="98" t="s">
        <v>69</v>
      </c>
      <c r="C31" s="92"/>
      <c r="D31" s="91"/>
      <c r="E31" s="86">
        <v>4343</v>
      </c>
      <c r="F31" s="86">
        <v>5222</v>
      </c>
      <c r="G31" s="97" t="s">
        <v>59</v>
      </c>
      <c r="H31" s="102">
        <v>55</v>
      </c>
      <c r="I31" s="103">
        <v>-3</v>
      </c>
      <c r="J31" s="105">
        <f t="shared" si="2"/>
        <v>52</v>
      </c>
    </row>
    <row r="32" spans="1:10" ht="12.75" customHeight="1">
      <c r="A32" s="161" t="s">
        <v>35</v>
      </c>
      <c r="B32" s="98" t="s">
        <v>76</v>
      </c>
      <c r="C32" s="92"/>
      <c r="D32" s="91"/>
      <c r="E32" s="86">
        <v>2141</v>
      </c>
      <c r="F32" s="86">
        <v>5139</v>
      </c>
      <c r="G32" s="97"/>
      <c r="H32" s="102">
        <v>209</v>
      </c>
      <c r="I32" s="79">
        <v>150</v>
      </c>
      <c r="J32" s="74">
        <f t="shared" si="2"/>
        <v>359</v>
      </c>
    </row>
    <row r="33" spans="1:10" ht="12.75" customHeight="1">
      <c r="A33" s="163"/>
      <c r="B33" s="98" t="s">
        <v>75</v>
      </c>
      <c r="C33" s="91"/>
      <c r="D33" s="91"/>
      <c r="E33" s="86">
        <v>3316</v>
      </c>
      <c r="F33" s="86">
        <v>5169</v>
      </c>
      <c r="G33" s="97"/>
      <c r="H33" s="102">
        <v>200</v>
      </c>
      <c r="I33" s="79">
        <v>-150</v>
      </c>
      <c r="J33" s="74">
        <f t="shared" si="2"/>
        <v>50</v>
      </c>
    </row>
    <row r="34" spans="1:10" ht="12.75" customHeight="1">
      <c r="A34" s="132" t="s">
        <v>89</v>
      </c>
      <c r="B34" s="106" t="s">
        <v>88</v>
      </c>
      <c r="C34" s="91"/>
      <c r="D34" s="91"/>
      <c r="E34" s="86">
        <v>3412</v>
      </c>
      <c r="F34" s="86">
        <v>5192</v>
      </c>
      <c r="G34" s="97" t="s">
        <v>90</v>
      </c>
      <c r="H34" s="102">
        <v>0</v>
      </c>
      <c r="I34" s="79">
        <v>7</v>
      </c>
      <c r="J34" s="74">
        <f t="shared" si="2"/>
        <v>7</v>
      </c>
    </row>
    <row r="35" spans="1:10" ht="12.75" customHeight="1">
      <c r="A35" s="76" t="s">
        <v>93</v>
      </c>
      <c r="B35" s="106" t="s">
        <v>135</v>
      </c>
      <c r="C35" s="91"/>
      <c r="D35" s="91"/>
      <c r="E35" s="86">
        <v>3412</v>
      </c>
      <c r="F35" s="86">
        <v>5137</v>
      </c>
      <c r="G35" s="97" t="s">
        <v>107</v>
      </c>
      <c r="H35" s="102">
        <v>250</v>
      </c>
      <c r="I35" s="79">
        <v>110</v>
      </c>
      <c r="J35" s="74">
        <f t="shared" si="2"/>
        <v>360</v>
      </c>
    </row>
    <row r="36" spans="1:10" ht="12.75" customHeight="1">
      <c r="A36" s="133" t="s">
        <v>96</v>
      </c>
      <c r="B36" s="106" t="s">
        <v>136</v>
      </c>
      <c r="C36" s="91"/>
      <c r="D36" s="91"/>
      <c r="E36" s="86">
        <v>3412</v>
      </c>
      <c r="F36" s="86">
        <v>5171</v>
      </c>
      <c r="G36" s="97" t="s">
        <v>107</v>
      </c>
      <c r="H36" s="102">
        <v>425</v>
      </c>
      <c r="I36" s="79">
        <v>140</v>
      </c>
      <c r="J36" s="74">
        <f t="shared" si="2"/>
        <v>565</v>
      </c>
    </row>
    <row r="37" spans="1:10" ht="12.75" customHeight="1">
      <c r="A37" s="161" t="s">
        <v>100</v>
      </c>
      <c r="B37" s="106" t="s">
        <v>95</v>
      </c>
      <c r="C37" s="91"/>
      <c r="D37" s="91"/>
      <c r="E37" s="86">
        <v>2219</v>
      </c>
      <c r="F37" s="86">
        <v>5171</v>
      </c>
      <c r="G37" s="97" t="s">
        <v>99</v>
      </c>
      <c r="H37" s="102">
        <v>953.9</v>
      </c>
      <c r="I37" s="79">
        <v>237</v>
      </c>
      <c r="J37" s="74">
        <f t="shared" si="2"/>
        <v>1190.9</v>
      </c>
    </row>
    <row r="38" spans="1:10" ht="12.75" customHeight="1">
      <c r="A38" s="162"/>
      <c r="B38" s="106" t="s">
        <v>97</v>
      </c>
      <c r="C38" s="91"/>
      <c r="D38" s="91"/>
      <c r="E38" s="86">
        <v>2219</v>
      </c>
      <c r="F38" s="86">
        <v>5171</v>
      </c>
      <c r="G38" s="97" t="s">
        <v>98</v>
      </c>
      <c r="H38" s="102">
        <v>890.1</v>
      </c>
      <c r="I38" s="79">
        <v>-237</v>
      </c>
      <c r="J38" s="74">
        <f t="shared" si="2"/>
        <v>653.1</v>
      </c>
    </row>
    <row r="39" spans="1:10" ht="12.75" customHeight="1">
      <c r="A39" s="161" t="s">
        <v>106</v>
      </c>
      <c r="B39" s="106" t="s">
        <v>103</v>
      </c>
      <c r="C39" s="91"/>
      <c r="D39" s="91"/>
      <c r="E39" s="86">
        <v>2219</v>
      </c>
      <c r="F39" s="86">
        <v>5171</v>
      </c>
      <c r="G39" s="97" t="s">
        <v>101</v>
      </c>
      <c r="H39" s="102">
        <v>500</v>
      </c>
      <c r="I39" s="79">
        <v>234</v>
      </c>
      <c r="J39" s="74">
        <f t="shared" si="2"/>
        <v>734</v>
      </c>
    </row>
    <row r="40" spans="1:10" ht="12.75" customHeight="1">
      <c r="A40" s="162"/>
      <c r="B40" s="98" t="s">
        <v>104</v>
      </c>
      <c r="C40" s="91"/>
      <c r="D40" s="91"/>
      <c r="E40" s="86">
        <v>3113</v>
      </c>
      <c r="F40" s="86">
        <v>5171</v>
      </c>
      <c r="G40" s="97" t="s">
        <v>102</v>
      </c>
      <c r="H40" s="102">
        <v>430</v>
      </c>
      <c r="I40" s="79">
        <v>-234</v>
      </c>
      <c r="J40" s="74">
        <f t="shared" si="2"/>
        <v>196</v>
      </c>
    </row>
    <row r="41" spans="1:10" ht="12.75" customHeight="1">
      <c r="A41" s="160" t="s">
        <v>108</v>
      </c>
      <c r="B41" s="98" t="s">
        <v>114</v>
      </c>
      <c r="C41" s="91"/>
      <c r="D41" s="91"/>
      <c r="E41" s="86">
        <v>3429</v>
      </c>
      <c r="F41" s="86">
        <v>5169</v>
      </c>
      <c r="G41" s="97" t="s">
        <v>112</v>
      </c>
      <c r="H41" s="102">
        <v>774</v>
      </c>
      <c r="I41" s="103">
        <v>10</v>
      </c>
      <c r="J41" s="74">
        <f t="shared" si="2"/>
        <v>784</v>
      </c>
    </row>
    <row r="42" spans="1:10" ht="12.75" customHeight="1">
      <c r="A42" s="160"/>
      <c r="B42" s="98" t="s">
        <v>113</v>
      </c>
      <c r="C42" s="91"/>
      <c r="D42" s="91"/>
      <c r="E42" s="86">
        <v>3412</v>
      </c>
      <c r="F42" s="86">
        <v>5169</v>
      </c>
      <c r="G42" s="97" t="s">
        <v>111</v>
      </c>
      <c r="H42" s="102">
        <v>2791</v>
      </c>
      <c r="I42" s="103">
        <v>90</v>
      </c>
      <c r="J42" s="74">
        <f t="shared" si="2"/>
        <v>2881</v>
      </c>
    </row>
    <row r="43" spans="1:10" ht="12.75" customHeight="1">
      <c r="A43" s="160"/>
      <c r="B43" s="98" t="s">
        <v>110</v>
      </c>
      <c r="C43" s="91"/>
      <c r="D43" s="91"/>
      <c r="E43" s="86">
        <v>3412</v>
      </c>
      <c r="F43" s="86">
        <v>5171</v>
      </c>
      <c r="G43" s="97" t="s">
        <v>109</v>
      </c>
      <c r="H43" s="102">
        <v>365</v>
      </c>
      <c r="I43" s="103">
        <v>-100</v>
      </c>
      <c r="J43" s="74">
        <f t="shared" si="2"/>
        <v>265</v>
      </c>
    </row>
    <row r="44" spans="1:10" ht="12.75" customHeight="1">
      <c r="A44" s="160"/>
      <c r="B44" s="98" t="s">
        <v>116</v>
      </c>
      <c r="C44" s="91"/>
      <c r="D44" s="91"/>
      <c r="E44" s="86">
        <v>3412</v>
      </c>
      <c r="F44" s="86">
        <v>5139</v>
      </c>
      <c r="G44" s="97" t="s">
        <v>115</v>
      </c>
      <c r="H44" s="102">
        <v>120</v>
      </c>
      <c r="I44" s="103">
        <v>35.99</v>
      </c>
      <c r="J44" s="74">
        <f t="shared" si="2"/>
        <v>155.99</v>
      </c>
    </row>
    <row r="45" spans="1:10" ht="12.75" customHeight="1">
      <c r="A45" s="160"/>
      <c r="B45" s="98" t="s">
        <v>120</v>
      </c>
      <c r="C45" s="91"/>
      <c r="D45" s="91"/>
      <c r="E45" s="86">
        <v>3412</v>
      </c>
      <c r="F45" s="86">
        <v>5137</v>
      </c>
      <c r="G45" s="97" t="s">
        <v>115</v>
      </c>
      <c r="H45" s="102">
        <v>80</v>
      </c>
      <c r="I45" s="103">
        <v>-35.99</v>
      </c>
      <c r="J45" s="74">
        <f t="shared" si="2"/>
        <v>44.01</v>
      </c>
    </row>
    <row r="46" spans="1:10" ht="12.75" customHeight="1">
      <c r="A46" s="160"/>
      <c r="B46" s="134" t="s">
        <v>121</v>
      </c>
      <c r="C46" s="91"/>
      <c r="D46" s="91"/>
      <c r="E46" s="86">
        <v>3412</v>
      </c>
      <c r="F46" s="86">
        <v>5137</v>
      </c>
      <c r="G46" s="97" t="s">
        <v>107</v>
      </c>
      <c r="H46" s="100">
        <v>360</v>
      </c>
      <c r="I46" s="79">
        <v>98</v>
      </c>
      <c r="J46" s="74">
        <f t="shared" si="2"/>
        <v>458</v>
      </c>
    </row>
    <row r="47" spans="1:10" ht="12.75" customHeight="1">
      <c r="A47" s="160"/>
      <c r="B47" s="134" t="s">
        <v>122</v>
      </c>
      <c r="C47" s="91"/>
      <c r="D47" s="91"/>
      <c r="E47" s="86">
        <v>3412</v>
      </c>
      <c r="F47" s="86">
        <v>5171</v>
      </c>
      <c r="G47" s="97" t="s">
        <v>107</v>
      </c>
      <c r="H47" s="100">
        <v>565</v>
      </c>
      <c r="I47" s="79">
        <v>-98</v>
      </c>
      <c r="J47" s="74">
        <f t="shared" si="2"/>
        <v>467</v>
      </c>
    </row>
    <row r="48" spans="1:10" ht="12.75" customHeight="1">
      <c r="A48" s="172" t="s">
        <v>165</v>
      </c>
      <c r="B48" s="47" t="s">
        <v>139</v>
      </c>
      <c r="C48" s="61"/>
      <c r="D48" s="55">
        <v>104113013</v>
      </c>
      <c r="E48" s="55">
        <v>4225</v>
      </c>
      <c r="F48" s="55">
        <v>5021</v>
      </c>
      <c r="G48" s="71" t="s">
        <v>138</v>
      </c>
      <c r="H48" s="19">
        <v>370</v>
      </c>
      <c r="I48" s="20">
        <v>35.4</v>
      </c>
      <c r="J48" s="19">
        <f t="shared" si="2"/>
        <v>405.4</v>
      </c>
    </row>
    <row r="49" spans="1:10" ht="12.75" customHeight="1">
      <c r="A49" s="174"/>
      <c r="B49" s="47" t="s">
        <v>141</v>
      </c>
      <c r="C49" s="61"/>
      <c r="D49" s="55">
        <v>104113013</v>
      </c>
      <c r="E49" s="55">
        <v>4225</v>
      </c>
      <c r="F49" s="55">
        <v>5011</v>
      </c>
      <c r="G49" s="71" t="s">
        <v>138</v>
      </c>
      <c r="H49" s="19">
        <v>135</v>
      </c>
      <c r="I49" s="20">
        <v>-15.6</v>
      </c>
      <c r="J49" s="19">
        <f t="shared" si="2"/>
        <v>119.4</v>
      </c>
    </row>
    <row r="50" spans="1:10" ht="12.75" customHeight="1">
      <c r="A50" s="174"/>
      <c r="B50" s="47" t="s">
        <v>140</v>
      </c>
      <c r="C50" s="61"/>
      <c r="D50" s="55">
        <v>104113013</v>
      </c>
      <c r="E50" s="55">
        <v>4225</v>
      </c>
      <c r="F50" s="55">
        <v>5031</v>
      </c>
      <c r="G50" s="71" t="s">
        <v>138</v>
      </c>
      <c r="H50" s="19">
        <v>96</v>
      </c>
      <c r="I50" s="20">
        <v>-1.18</v>
      </c>
      <c r="J50" s="19">
        <f t="shared" si="2"/>
        <v>94.82</v>
      </c>
    </row>
    <row r="51" spans="1:10" ht="12.75" customHeight="1">
      <c r="A51" s="174"/>
      <c r="B51" s="47" t="s">
        <v>142</v>
      </c>
      <c r="C51" s="61"/>
      <c r="D51" s="55">
        <v>104113013</v>
      </c>
      <c r="E51" s="55">
        <v>4225</v>
      </c>
      <c r="F51" s="55">
        <v>5032</v>
      </c>
      <c r="G51" s="71" t="s">
        <v>138</v>
      </c>
      <c r="H51" s="19">
        <v>35</v>
      </c>
      <c r="I51" s="20">
        <v>-0.86</v>
      </c>
      <c r="J51" s="19">
        <f t="shared" si="2"/>
        <v>34.14</v>
      </c>
    </row>
    <row r="52" spans="1:10" ht="12.75" customHeight="1">
      <c r="A52" s="174"/>
      <c r="B52" s="47" t="s">
        <v>143</v>
      </c>
      <c r="C52" s="61"/>
      <c r="D52" s="55">
        <v>104113013</v>
      </c>
      <c r="E52" s="55">
        <v>4225</v>
      </c>
      <c r="F52" s="55">
        <v>5139</v>
      </c>
      <c r="G52" s="71" t="s">
        <v>138</v>
      </c>
      <c r="H52" s="19">
        <v>1</v>
      </c>
      <c r="I52" s="20">
        <v>-1</v>
      </c>
      <c r="J52" s="19">
        <f t="shared" si="2"/>
        <v>0</v>
      </c>
    </row>
    <row r="53" spans="1:10" ht="12.75" customHeight="1">
      <c r="A53" s="174"/>
      <c r="B53" s="62" t="s">
        <v>144</v>
      </c>
      <c r="C53" s="62"/>
      <c r="D53" s="55">
        <v>104113013</v>
      </c>
      <c r="E53" s="55">
        <v>4225</v>
      </c>
      <c r="F53" s="55">
        <v>5163</v>
      </c>
      <c r="G53" s="71" t="s">
        <v>138</v>
      </c>
      <c r="H53" s="19">
        <v>1.5</v>
      </c>
      <c r="I53" s="147">
        <v>-0.88</v>
      </c>
      <c r="J53" s="62">
        <f t="shared" si="2"/>
        <v>0.62</v>
      </c>
    </row>
    <row r="54" spans="1:10" ht="12.75" customHeight="1">
      <c r="A54" s="174"/>
      <c r="B54" s="62" t="s">
        <v>145</v>
      </c>
      <c r="C54" s="62"/>
      <c r="D54" s="55">
        <v>104113013</v>
      </c>
      <c r="E54" s="55">
        <v>4225</v>
      </c>
      <c r="F54" s="55">
        <v>5164</v>
      </c>
      <c r="G54" s="71" t="s">
        <v>138</v>
      </c>
      <c r="H54" s="19">
        <v>9</v>
      </c>
      <c r="I54" s="147">
        <v>-0.76</v>
      </c>
      <c r="J54" s="62">
        <f t="shared" si="2"/>
        <v>8.24</v>
      </c>
    </row>
    <row r="55" spans="1:10" ht="12.75" customHeight="1">
      <c r="A55" s="174"/>
      <c r="B55" s="62" t="s">
        <v>146</v>
      </c>
      <c r="C55" s="62"/>
      <c r="D55" s="55">
        <v>104113013</v>
      </c>
      <c r="E55" s="55">
        <v>4225</v>
      </c>
      <c r="F55" s="55">
        <v>5169</v>
      </c>
      <c r="G55" s="71" t="s">
        <v>138</v>
      </c>
      <c r="H55" s="19">
        <v>50</v>
      </c>
      <c r="I55" s="20">
        <v>-8</v>
      </c>
      <c r="J55" s="19">
        <f t="shared" si="2"/>
        <v>42</v>
      </c>
    </row>
    <row r="56" spans="1:10" ht="12.75" customHeight="1">
      <c r="A56" s="174"/>
      <c r="B56" s="62" t="s">
        <v>147</v>
      </c>
      <c r="C56" s="62"/>
      <c r="D56" s="55">
        <v>104113013</v>
      </c>
      <c r="E56" s="55">
        <v>4225</v>
      </c>
      <c r="F56" s="55">
        <v>5173</v>
      </c>
      <c r="G56" s="71" t="s">
        <v>138</v>
      </c>
      <c r="H56" s="19">
        <v>66</v>
      </c>
      <c r="I56" s="20">
        <v>-0.11</v>
      </c>
      <c r="J56" s="62">
        <f t="shared" si="2"/>
        <v>65.89</v>
      </c>
    </row>
    <row r="57" spans="1:10" ht="12.75" customHeight="1">
      <c r="A57" s="174"/>
      <c r="B57" s="62" t="s">
        <v>148</v>
      </c>
      <c r="C57" s="62"/>
      <c r="D57" s="55">
        <v>104113013</v>
      </c>
      <c r="E57" s="55">
        <v>4225</v>
      </c>
      <c r="F57" s="55">
        <v>5175</v>
      </c>
      <c r="G57" s="71" t="s">
        <v>138</v>
      </c>
      <c r="H57" s="19">
        <v>17</v>
      </c>
      <c r="I57" s="20">
        <v>-7.01</v>
      </c>
      <c r="J57" s="62">
        <f t="shared" si="2"/>
        <v>9.99</v>
      </c>
    </row>
    <row r="58" spans="1:10" ht="12.75" customHeight="1">
      <c r="A58" s="144" t="s">
        <v>166</v>
      </c>
      <c r="B58" s="62" t="s">
        <v>149</v>
      </c>
      <c r="C58" s="62"/>
      <c r="D58" s="55"/>
      <c r="E58" s="55">
        <v>4350</v>
      </c>
      <c r="F58" s="55">
        <v>5171</v>
      </c>
      <c r="G58" s="71" t="s">
        <v>164</v>
      </c>
      <c r="H58" s="19">
        <v>500</v>
      </c>
      <c r="I58" s="20">
        <v>204</v>
      </c>
      <c r="J58" s="62">
        <f t="shared" si="2"/>
        <v>704</v>
      </c>
    </row>
    <row r="59" spans="1:10" ht="12.75" customHeight="1">
      <c r="A59" s="146" t="s">
        <v>167</v>
      </c>
      <c r="B59" s="62" t="s">
        <v>154</v>
      </c>
      <c r="C59" s="62"/>
      <c r="D59" s="55"/>
      <c r="E59" s="55">
        <v>2119</v>
      </c>
      <c r="F59" s="55">
        <v>5171</v>
      </c>
      <c r="G59" s="71" t="s">
        <v>155</v>
      </c>
      <c r="H59" s="19">
        <v>1400</v>
      </c>
      <c r="I59" s="20">
        <v>-500</v>
      </c>
      <c r="J59" s="148">
        <f t="shared" si="2"/>
        <v>900</v>
      </c>
    </row>
    <row r="60" spans="1:10" ht="12.75" customHeight="1">
      <c r="A60" s="8"/>
      <c r="B60" s="9"/>
      <c r="C60" s="6"/>
      <c r="D60" s="6"/>
      <c r="E60" s="166" t="s">
        <v>37</v>
      </c>
      <c r="F60" s="167"/>
      <c r="G60" s="168"/>
      <c r="H60" s="10">
        <f>SUM(H22:H59)</f>
        <v>11889.5</v>
      </c>
      <c r="I60" s="23">
        <f>SUM(I22:I59)</f>
        <v>-39.00000000000006</v>
      </c>
      <c r="J60" s="10">
        <f>SUM(J22:J59)</f>
        <v>11850.499999999998</v>
      </c>
    </row>
    <row r="61" spans="1:11" ht="12.75" customHeight="1">
      <c r="A61" s="67" t="s">
        <v>29</v>
      </c>
      <c r="B61" s="9"/>
      <c r="C61" s="6"/>
      <c r="D61" s="6"/>
      <c r="E61" s="12"/>
      <c r="F61" s="9"/>
      <c r="G61" s="9"/>
      <c r="H61" s="11"/>
      <c r="I61" s="11"/>
      <c r="J61" s="64"/>
      <c r="K61" s="9"/>
    </row>
    <row r="62" spans="1:11" s="7" customFormat="1" ht="12.75" customHeight="1">
      <c r="A62" s="161" t="s">
        <v>7</v>
      </c>
      <c r="B62" s="106" t="s">
        <v>79</v>
      </c>
      <c r="C62" s="92"/>
      <c r="D62" s="94"/>
      <c r="E62" s="94">
        <v>3113</v>
      </c>
      <c r="F62" s="94">
        <v>6121</v>
      </c>
      <c r="G62" s="93" t="s">
        <v>77</v>
      </c>
      <c r="H62" s="75">
        <v>6140</v>
      </c>
      <c r="I62" s="79">
        <v>130</v>
      </c>
      <c r="J62" s="75">
        <f aca="true" t="shared" si="3" ref="J62:J76">H62+I62</f>
        <v>6270</v>
      </c>
      <c r="K62" s="107"/>
    </row>
    <row r="63" spans="1:11" s="7" customFormat="1" ht="12.75" customHeight="1">
      <c r="A63" s="162"/>
      <c r="B63" s="106" t="s">
        <v>80</v>
      </c>
      <c r="C63" s="92"/>
      <c r="D63" s="94"/>
      <c r="E63" s="94">
        <v>2212</v>
      </c>
      <c r="F63" s="129">
        <v>6121</v>
      </c>
      <c r="G63" s="93" t="s">
        <v>78</v>
      </c>
      <c r="H63" s="74">
        <v>916</v>
      </c>
      <c r="I63" s="130">
        <v>-130</v>
      </c>
      <c r="J63" s="75">
        <f t="shared" si="3"/>
        <v>786</v>
      </c>
      <c r="K63" s="107"/>
    </row>
    <row r="64" spans="1:11" s="7" customFormat="1" ht="12.75" customHeight="1">
      <c r="A64" s="161" t="s">
        <v>10</v>
      </c>
      <c r="B64" s="106" t="s">
        <v>81</v>
      </c>
      <c r="C64" s="92"/>
      <c r="D64" s="94"/>
      <c r="E64" s="94">
        <v>3111</v>
      </c>
      <c r="F64" s="129">
        <v>6121</v>
      </c>
      <c r="G64" s="93" t="s">
        <v>82</v>
      </c>
      <c r="H64" s="74">
        <v>295</v>
      </c>
      <c r="I64" s="130">
        <v>180</v>
      </c>
      <c r="J64" s="75">
        <f t="shared" si="3"/>
        <v>475</v>
      </c>
      <c r="K64" s="107"/>
    </row>
    <row r="65" spans="1:11" s="7" customFormat="1" ht="12.75" customHeight="1">
      <c r="A65" s="162"/>
      <c r="B65" s="106" t="s">
        <v>84</v>
      </c>
      <c r="C65" s="92"/>
      <c r="D65" s="94"/>
      <c r="E65" s="94">
        <v>3745</v>
      </c>
      <c r="F65" s="129">
        <v>6121</v>
      </c>
      <c r="G65" s="93" t="s">
        <v>83</v>
      </c>
      <c r="H65" s="74">
        <v>2894</v>
      </c>
      <c r="I65" s="130">
        <v>-180</v>
      </c>
      <c r="J65" s="75">
        <f t="shared" si="3"/>
        <v>2714</v>
      </c>
      <c r="K65" s="107"/>
    </row>
    <row r="66" spans="1:11" s="7" customFormat="1" ht="12.75" customHeight="1">
      <c r="A66" s="161" t="s">
        <v>27</v>
      </c>
      <c r="B66" s="106" t="s">
        <v>137</v>
      </c>
      <c r="C66" s="92"/>
      <c r="D66" s="94"/>
      <c r="E66" s="94">
        <v>3111</v>
      </c>
      <c r="F66" s="129">
        <v>6121</v>
      </c>
      <c r="G66" s="93" t="s">
        <v>85</v>
      </c>
      <c r="H66" s="74">
        <v>50</v>
      </c>
      <c r="I66" s="130">
        <v>50</v>
      </c>
      <c r="J66" s="131">
        <f t="shared" si="3"/>
        <v>100</v>
      </c>
      <c r="K66" s="107"/>
    </row>
    <row r="67" spans="1:11" s="7" customFormat="1" ht="12.75" customHeight="1">
      <c r="A67" s="162"/>
      <c r="B67" s="106" t="s">
        <v>87</v>
      </c>
      <c r="C67" s="92"/>
      <c r="D67" s="94"/>
      <c r="E67" s="94">
        <v>3111</v>
      </c>
      <c r="F67" s="129">
        <v>6121</v>
      </c>
      <c r="G67" s="93" t="s">
        <v>86</v>
      </c>
      <c r="H67" s="74">
        <v>150</v>
      </c>
      <c r="I67" s="130">
        <v>-50</v>
      </c>
      <c r="J67" s="131">
        <f t="shared" si="3"/>
        <v>100</v>
      </c>
      <c r="K67" s="107"/>
    </row>
    <row r="68" spans="1:11" s="7" customFormat="1" ht="12.75" customHeight="1">
      <c r="A68" s="76" t="s">
        <v>28</v>
      </c>
      <c r="B68" s="91" t="s">
        <v>91</v>
      </c>
      <c r="C68" s="92"/>
      <c r="D68" s="94"/>
      <c r="E68" s="94">
        <v>3412</v>
      </c>
      <c r="F68" s="129">
        <v>6122</v>
      </c>
      <c r="G68" s="93" t="s">
        <v>90</v>
      </c>
      <c r="H68" s="74">
        <v>4007</v>
      </c>
      <c r="I68" s="130">
        <v>-7</v>
      </c>
      <c r="J68" s="131">
        <f t="shared" si="3"/>
        <v>4000</v>
      </c>
      <c r="K68" s="107"/>
    </row>
    <row r="69" spans="1:11" s="7" customFormat="1" ht="12.75" customHeight="1">
      <c r="A69" s="76" t="s">
        <v>31</v>
      </c>
      <c r="B69" s="91" t="s">
        <v>92</v>
      </c>
      <c r="C69" s="92"/>
      <c r="D69" s="94"/>
      <c r="E69" s="94">
        <v>3745</v>
      </c>
      <c r="F69" s="129">
        <v>6121</v>
      </c>
      <c r="G69" s="93" t="s">
        <v>83</v>
      </c>
      <c r="H69" s="74">
        <v>2714</v>
      </c>
      <c r="I69" s="130">
        <v>-250</v>
      </c>
      <c r="J69" s="131">
        <f t="shared" si="3"/>
        <v>2464</v>
      </c>
      <c r="K69" s="107"/>
    </row>
    <row r="70" spans="1:11" s="7" customFormat="1" ht="12.75" customHeight="1">
      <c r="A70" s="172" t="s">
        <v>35</v>
      </c>
      <c r="B70" s="47" t="s">
        <v>152</v>
      </c>
      <c r="C70" s="61"/>
      <c r="D70" s="55"/>
      <c r="E70" s="55">
        <v>3421</v>
      </c>
      <c r="F70" s="55">
        <v>6121</v>
      </c>
      <c r="G70" s="71" t="s">
        <v>153</v>
      </c>
      <c r="H70" s="19">
        <v>1143</v>
      </c>
      <c r="I70" s="20">
        <v>735</v>
      </c>
      <c r="J70" s="19">
        <f t="shared" si="3"/>
        <v>1878</v>
      </c>
      <c r="K70" s="107"/>
    </row>
    <row r="71" spans="1:11" s="7" customFormat="1" ht="12.75" customHeight="1">
      <c r="A71" s="174"/>
      <c r="B71" s="47" t="s">
        <v>156</v>
      </c>
      <c r="C71" s="61"/>
      <c r="D71" s="55"/>
      <c r="E71" s="55">
        <v>3421</v>
      </c>
      <c r="F71" s="55">
        <v>6121</v>
      </c>
      <c r="G71" s="71" t="s">
        <v>157</v>
      </c>
      <c r="H71" s="19">
        <v>200</v>
      </c>
      <c r="I71" s="20">
        <v>-200</v>
      </c>
      <c r="J71" s="19">
        <f t="shared" si="3"/>
        <v>0</v>
      </c>
      <c r="K71" s="107"/>
    </row>
    <row r="72" spans="1:11" s="7" customFormat="1" ht="12.75" customHeight="1">
      <c r="A72" s="174"/>
      <c r="B72" s="47" t="s">
        <v>158</v>
      </c>
      <c r="C72" s="61"/>
      <c r="D72" s="55"/>
      <c r="E72" s="55">
        <v>3745</v>
      </c>
      <c r="F72" s="55">
        <v>6121</v>
      </c>
      <c r="G72" s="71" t="s">
        <v>83</v>
      </c>
      <c r="H72" s="19">
        <v>2464</v>
      </c>
      <c r="I72" s="20">
        <v>-35</v>
      </c>
      <c r="J72" s="19">
        <f t="shared" si="3"/>
        <v>2429</v>
      </c>
      <c r="K72" s="107"/>
    </row>
    <row r="73" spans="1:11" s="7" customFormat="1" ht="12.75" customHeight="1">
      <c r="A73" s="177" t="s">
        <v>89</v>
      </c>
      <c r="B73" s="47" t="s">
        <v>159</v>
      </c>
      <c r="C73" s="61"/>
      <c r="D73" s="55"/>
      <c r="E73" s="55">
        <v>3412</v>
      </c>
      <c r="F73" s="55">
        <v>6122</v>
      </c>
      <c r="G73" s="71" t="s">
        <v>90</v>
      </c>
      <c r="H73" s="19">
        <v>4000</v>
      </c>
      <c r="I73" s="20">
        <v>107</v>
      </c>
      <c r="J73" s="19">
        <f t="shared" si="3"/>
        <v>4107</v>
      </c>
      <c r="K73" s="107"/>
    </row>
    <row r="74" spans="1:11" s="7" customFormat="1" ht="12.75" customHeight="1">
      <c r="A74" s="177"/>
      <c r="B74" s="47" t="s">
        <v>160</v>
      </c>
      <c r="C74" s="61"/>
      <c r="D74" s="55"/>
      <c r="E74" s="55">
        <v>3745</v>
      </c>
      <c r="F74" s="55">
        <v>6121</v>
      </c>
      <c r="G74" s="71" t="s">
        <v>83</v>
      </c>
      <c r="H74" s="19">
        <v>2429</v>
      </c>
      <c r="I74" s="20">
        <v>-107</v>
      </c>
      <c r="J74" s="19">
        <f t="shared" si="3"/>
        <v>2322</v>
      </c>
      <c r="K74" s="107"/>
    </row>
    <row r="75" spans="1:11" s="7" customFormat="1" ht="12.75" customHeight="1">
      <c r="A75" s="172" t="s">
        <v>93</v>
      </c>
      <c r="B75" s="47" t="s">
        <v>163</v>
      </c>
      <c r="C75" s="61"/>
      <c r="D75" s="55"/>
      <c r="E75" s="55">
        <v>3631</v>
      </c>
      <c r="F75" s="55">
        <v>6121</v>
      </c>
      <c r="G75" s="71" t="s">
        <v>161</v>
      </c>
      <c r="H75" s="19">
        <v>513</v>
      </c>
      <c r="I75" s="20">
        <v>17</v>
      </c>
      <c r="J75" s="19">
        <f t="shared" si="3"/>
        <v>530</v>
      </c>
      <c r="K75" s="107"/>
    </row>
    <row r="76" spans="1:11" s="7" customFormat="1" ht="12.75" customHeight="1">
      <c r="A76" s="173"/>
      <c r="B76" s="62" t="s">
        <v>162</v>
      </c>
      <c r="C76" s="61"/>
      <c r="D76" s="55"/>
      <c r="E76" s="55">
        <v>3745</v>
      </c>
      <c r="F76" s="55">
        <v>6121</v>
      </c>
      <c r="G76" s="71" t="s">
        <v>83</v>
      </c>
      <c r="H76" s="19">
        <v>2322</v>
      </c>
      <c r="I76" s="20">
        <v>-17</v>
      </c>
      <c r="J76" s="19">
        <f t="shared" si="3"/>
        <v>2305</v>
      </c>
      <c r="K76" s="107"/>
    </row>
    <row r="77" spans="1:10" ht="12.75" customHeight="1">
      <c r="A77" s="16"/>
      <c r="B77" s="13"/>
      <c r="C77" s="16"/>
      <c r="D77" s="16"/>
      <c r="E77" s="178" t="s">
        <v>21</v>
      </c>
      <c r="F77" s="178"/>
      <c r="G77" s="179"/>
      <c r="H77" s="15">
        <f>SUM(H62:H76)</f>
        <v>30237</v>
      </c>
      <c r="I77" s="21">
        <f>SUM(I62:I76)</f>
        <v>243</v>
      </c>
      <c r="J77" s="15">
        <f>SUM(J62:J76)</f>
        <v>30480</v>
      </c>
    </row>
    <row r="78" spans="1:11" ht="12.75" customHeight="1">
      <c r="A78" s="31" t="s">
        <v>131</v>
      </c>
      <c r="B78" s="13"/>
      <c r="C78" s="16"/>
      <c r="D78" s="16"/>
      <c r="E78" s="14"/>
      <c r="F78" s="14"/>
      <c r="G78" s="155"/>
      <c r="H78" s="153"/>
      <c r="I78" s="154"/>
      <c r="J78" s="153"/>
      <c r="K78" s="9"/>
    </row>
    <row r="79" spans="1:10" ht="12.75" customHeight="1">
      <c r="A79" s="145" t="s">
        <v>132</v>
      </c>
      <c r="B79" s="62" t="s">
        <v>130</v>
      </c>
      <c r="C79" s="55"/>
      <c r="D79" s="55"/>
      <c r="E79" s="55"/>
      <c r="F79" s="94">
        <v>8115</v>
      </c>
      <c r="G79" s="94"/>
      <c r="H79" s="87">
        <v>9000</v>
      </c>
      <c r="I79" s="138">
        <v>-60</v>
      </c>
      <c r="J79" s="87">
        <f>H79+I79</f>
        <v>8940</v>
      </c>
    </row>
    <row r="80" spans="1:10" ht="12.75" customHeight="1">
      <c r="A80" s="16"/>
      <c r="B80" s="13"/>
      <c r="C80" s="16"/>
      <c r="D80" s="16"/>
      <c r="E80" s="139"/>
      <c r="F80" s="139"/>
      <c r="G80" s="140" t="s">
        <v>133</v>
      </c>
      <c r="H80" s="30"/>
      <c r="I80" s="21">
        <v>-60</v>
      </c>
      <c r="J80" s="15"/>
    </row>
    <row r="81" spans="1:10" ht="12.75" customHeight="1">
      <c r="A81" s="16"/>
      <c r="B81" s="13"/>
      <c r="C81" s="16"/>
      <c r="D81" s="16"/>
      <c r="E81" s="14"/>
      <c r="F81" s="14"/>
      <c r="G81" s="156"/>
      <c r="H81" s="142"/>
      <c r="I81" s="143"/>
      <c r="J81" s="157"/>
    </row>
    <row r="82" spans="2:10" ht="12.75" customHeight="1">
      <c r="B82" s="22" t="s">
        <v>46</v>
      </c>
      <c r="C82" s="6"/>
      <c r="D82" s="6"/>
      <c r="E82" s="46" t="s">
        <v>8</v>
      </c>
      <c r="F82" s="51"/>
      <c r="G82" s="44"/>
      <c r="H82" s="20"/>
      <c r="I82" s="20">
        <f>I17</f>
        <v>314</v>
      </c>
      <c r="J82" s="20"/>
    </row>
    <row r="83" spans="2:10" ht="12.75" customHeight="1">
      <c r="B83" s="9"/>
      <c r="C83" s="6"/>
      <c r="D83" s="6"/>
      <c r="E83" s="38" t="s">
        <v>15</v>
      </c>
      <c r="F83" s="50"/>
      <c r="G83" s="47"/>
      <c r="H83" s="20"/>
      <c r="I83" s="20">
        <f>I60+I18</f>
        <v>10.999999999999943</v>
      </c>
      <c r="J83" s="62"/>
    </row>
    <row r="84" spans="2:10" ht="12.75" customHeight="1">
      <c r="B84" s="9"/>
      <c r="C84" s="6"/>
      <c r="D84" s="6"/>
      <c r="E84" s="8" t="s">
        <v>13</v>
      </c>
      <c r="F84" s="9"/>
      <c r="G84" s="45"/>
      <c r="H84" s="40"/>
      <c r="I84" s="20">
        <f>I77+I19</f>
        <v>243</v>
      </c>
      <c r="J84" s="19"/>
    </row>
    <row r="85" spans="2:10" ht="12.75" customHeight="1">
      <c r="B85" s="9"/>
      <c r="C85" s="6"/>
      <c r="D85" s="6"/>
      <c r="E85" s="38" t="s">
        <v>22</v>
      </c>
      <c r="F85" s="50"/>
      <c r="G85" s="47"/>
      <c r="H85" s="40"/>
      <c r="I85" s="20">
        <f>I83+I84</f>
        <v>253.99999999999994</v>
      </c>
      <c r="J85" s="19"/>
    </row>
    <row r="86" spans="2:10" ht="12.75" customHeight="1">
      <c r="B86" s="9"/>
      <c r="C86" s="6"/>
      <c r="D86" s="6"/>
      <c r="E86" s="48" t="s">
        <v>14</v>
      </c>
      <c r="F86" s="9"/>
      <c r="G86" s="45"/>
      <c r="H86" s="41"/>
      <c r="I86" s="20">
        <f>I82-I85</f>
        <v>60.00000000000006</v>
      </c>
      <c r="J86" s="19"/>
    </row>
    <row r="87" spans="2:10" ht="12.75" customHeight="1">
      <c r="B87" s="9"/>
      <c r="C87" s="6"/>
      <c r="D87" s="6"/>
      <c r="E87" s="39" t="s">
        <v>30</v>
      </c>
      <c r="F87" s="50"/>
      <c r="G87" s="47"/>
      <c r="H87" s="41"/>
      <c r="I87" s="20">
        <v>-60</v>
      </c>
      <c r="J87" s="19"/>
    </row>
    <row r="88" spans="5:10" ht="12.75" customHeight="1">
      <c r="E88" s="70" t="s">
        <v>36</v>
      </c>
      <c r="G88" s="9"/>
      <c r="H88" s="37">
        <v>43397</v>
      </c>
      <c r="J88" s="37">
        <v>43418</v>
      </c>
    </row>
    <row r="89" spans="2:10" ht="12.75" customHeight="1">
      <c r="B89" s="22" t="s">
        <v>48</v>
      </c>
      <c r="C89" s="6"/>
      <c r="D89" s="6"/>
      <c r="E89" s="49" t="s">
        <v>12</v>
      </c>
      <c r="F89" s="51"/>
      <c r="G89" s="44"/>
      <c r="H89" s="42">
        <v>467792.16</v>
      </c>
      <c r="I89" s="20">
        <f>I82</f>
        <v>314</v>
      </c>
      <c r="J89" s="20">
        <f>H89+I89</f>
        <v>468106.16</v>
      </c>
    </row>
    <row r="90" spans="2:10" ht="12.75" customHeight="1">
      <c r="B90" s="9"/>
      <c r="C90" s="6"/>
      <c r="D90" s="6"/>
      <c r="E90" s="38" t="s">
        <v>15</v>
      </c>
      <c r="F90" s="50"/>
      <c r="G90" s="47"/>
      <c r="H90" s="43">
        <v>360729.74</v>
      </c>
      <c r="I90" s="20">
        <f>I60+I18</f>
        <v>10.999999999999943</v>
      </c>
      <c r="J90" s="19">
        <f>H90+I90</f>
        <v>360740.74</v>
      </c>
    </row>
    <row r="91" spans="2:10" ht="12.75" customHeight="1">
      <c r="B91" s="9"/>
      <c r="C91" s="6"/>
      <c r="D91" s="6"/>
      <c r="E91" s="8" t="s">
        <v>13</v>
      </c>
      <c r="F91" s="9"/>
      <c r="G91" s="45"/>
      <c r="H91" s="43">
        <v>145539.16</v>
      </c>
      <c r="I91" s="20">
        <f>I77+I19</f>
        <v>243</v>
      </c>
      <c r="J91" s="19">
        <f>H91+I91</f>
        <v>145782.16</v>
      </c>
    </row>
    <row r="92" spans="2:10" ht="12.75" customHeight="1">
      <c r="B92" s="2" t="s">
        <v>66</v>
      </c>
      <c r="E92" s="39" t="s">
        <v>23</v>
      </c>
      <c r="F92" s="50"/>
      <c r="G92" s="47"/>
      <c r="H92" s="20">
        <f>SUM(H90:H91)</f>
        <v>506268.9</v>
      </c>
      <c r="I92" s="20">
        <f>SUM(I90:I91)</f>
        <v>253.99999999999994</v>
      </c>
      <c r="J92" s="20">
        <f>SUM(J90:J91)</f>
        <v>506522.9</v>
      </c>
    </row>
    <row r="93" spans="5:10" ht="12.75" customHeight="1">
      <c r="E93" s="8" t="s">
        <v>16</v>
      </c>
      <c r="F93" s="9"/>
      <c r="G93" s="45"/>
      <c r="H93" s="19">
        <f>H89-H92</f>
        <v>-38476.74000000005</v>
      </c>
      <c r="I93" s="20">
        <f>I89-I92</f>
        <v>60.00000000000006</v>
      </c>
      <c r="J93" s="19">
        <f>J89-J92</f>
        <v>-38416.74000000005</v>
      </c>
    </row>
    <row r="94" spans="5:10" ht="12.75" customHeight="1">
      <c r="E94" s="39" t="s">
        <v>24</v>
      </c>
      <c r="F94" s="50"/>
      <c r="G94" s="47"/>
      <c r="H94" s="52">
        <v>38476.74</v>
      </c>
      <c r="I94" s="20">
        <f>I87</f>
        <v>-60</v>
      </c>
      <c r="J94" s="20">
        <f>H94+I94</f>
        <v>38416.74</v>
      </c>
    </row>
    <row r="95" ht="12.7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</sheetData>
  <sheetProtection/>
  <mergeCells count="30">
    <mergeCell ref="A70:A72"/>
    <mergeCell ref="A73:A74"/>
    <mergeCell ref="A75:A76"/>
    <mergeCell ref="E77:G77"/>
    <mergeCell ref="A39:A40"/>
    <mergeCell ref="A41:A47"/>
    <mergeCell ref="E60:G60"/>
    <mergeCell ref="A62:A63"/>
    <mergeCell ref="A64:A65"/>
    <mergeCell ref="A66:A67"/>
    <mergeCell ref="A48:A57"/>
    <mergeCell ref="A24:A25"/>
    <mergeCell ref="A26:A27"/>
    <mergeCell ref="A28:A29"/>
    <mergeCell ref="A30:A31"/>
    <mergeCell ref="A32:A33"/>
    <mergeCell ref="A37:A38"/>
    <mergeCell ref="A9:A10"/>
    <mergeCell ref="E17:G17"/>
    <mergeCell ref="E18:G18"/>
    <mergeCell ref="E19:G19"/>
    <mergeCell ref="E20:G20"/>
    <mergeCell ref="A22:A23"/>
    <mergeCell ref="A11:A14"/>
    <mergeCell ref="B2:B3"/>
    <mergeCell ref="E2:E3"/>
    <mergeCell ref="F2:F3"/>
    <mergeCell ref="G2:G3"/>
    <mergeCell ref="A5:A6"/>
    <mergeCell ref="A7:A8"/>
  </mergeCells>
  <conditionalFormatting sqref="B1:B2">
    <cfRule type="expression" priority="16" dxfId="63" stopIfTrue="1">
      <formula>$L1="Z"</formula>
    </cfRule>
    <cfRule type="expression" priority="17" dxfId="64" stopIfTrue="1">
      <formula>$L1="T"</formula>
    </cfRule>
    <cfRule type="expression" priority="18" dxfId="65" stopIfTrue="1">
      <formula>$L1="Y"</formula>
    </cfRule>
  </conditionalFormatting>
  <conditionalFormatting sqref="B2">
    <cfRule type="expression" priority="13" dxfId="63" stopIfTrue="1">
      <formula>$L2="Z"</formula>
    </cfRule>
    <cfRule type="expression" priority="14" dxfId="64" stopIfTrue="1">
      <formula>$L2="T"</formula>
    </cfRule>
    <cfRule type="expression" priority="15" dxfId="65" stopIfTrue="1">
      <formula>$L2="Y"</formula>
    </cfRule>
  </conditionalFormatting>
  <conditionalFormatting sqref="C17:D19">
    <cfRule type="expression" priority="10" dxfId="63" stopIfTrue="1">
      <formula>#REF!="Z"</formula>
    </cfRule>
    <cfRule type="expression" priority="11" dxfId="64" stopIfTrue="1">
      <formula>#REF!="T"</formula>
    </cfRule>
    <cfRule type="expression" priority="12" dxfId="65" stopIfTrue="1">
      <formula>#REF!="Y"</formula>
    </cfRule>
  </conditionalFormatting>
  <conditionalFormatting sqref="H89">
    <cfRule type="expression" priority="7" dxfId="63" stopIfTrue="1">
      <formula>$J89="Z"</formula>
    </cfRule>
    <cfRule type="expression" priority="8" dxfId="64" stopIfTrue="1">
      <formula>$J89="T"</formula>
    </cfRule>
    <cfRule type="expression" priority="9" dxfId="65" stopIfTrue="1">
      <formula>$J89="Y"</formula>
    </cfRule>
  </conditionalFormatting>
  <conditionalFormatting sqref="H90">
    <cfRule type="expression" priority="4" dxfId="63" stopIfTrue="1">
      <formula>$J90="Z"</formula>
    </cfRule>
    <cfRule type="expression" priority="5" dxfId="64" stopIfTrue="1">
      <formula>$J90="T"</formula>
    </cfRule>
    <cfRule type="expression" priority="6" dxfId="65" stopIfTrue="1">
      <formula>$J90="Y"</formula>
    </cfRule>
  </conditionalFormatting>
  <conditionalFormatting sqref="H91">
    <cfRule type="expression" priority="1" dxfId="63" stopIfTrue="1">
      <formula>$J91="Z"</formula>
    </cfRule>
    <cfRule type="expression" priority="2" dxfId="64" stopIfTrue="1">
      <formula>$J91="T"</formula>
    </cfRule>
    <cfRule type="expression" priority="3" dxfId="65" stopIfTrue="1">
      <formula>$J91="Y"</formula>
    </cfRule>
  </conditionalFormatting>
  <printOptions/>
  <pageMargins left="0.54" right="0.35433070866141736" top="0.43" bottom="0.3149606299212598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Kováč Jan</dc:creator>
  <cp:keywords/>
  <dc:description/>
  <cp:lastModifiedBy>stetkarova</cp:lastModifiedBy>
  <cp:lastPrinted>2018-11-15T06:28:52Z</cp:lastPrinted>
  <dcterms:created xsi:type="dcterms:W3CDTF">2004-05-12T14:10:42Z</dcterms:created>
  <dcterms:modified xsi:type="dcterms:W3CDTF">2018-11-15T06:29:27Z</dcterms:modified>
  <cp:category/>
  <cp:version/>
  <cp:contentType/>
  <cp:contentStatus/>
</cp:coreProperties>
</file>