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RMO 6.5.2020" sheetId="1" r:id="rId1"/>
    <sheet name="Dodatek" sheetId="2" r:id="rId2"/>
    <sheet name="Schváleno 6.5.2020" sheetId="3" r:id="rId3"/>
  </sheets>
  <definedNames/>
  <calcPr calcId="125725"/>
</workbook>
</file>

<file path=xl/sharedStrings.xml><?xml version="1.0" encoding="utf-8"?>
<sst xmlns="http://schemas.openxmlformats.org/spreadsheetml/2006/main" count="486" uniqueCount="145">
  <si>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</si>
  <si>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</si>
  <si>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</si>
  <si>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</si>
  <si>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</si>
  <si>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</si>
  <si>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</si>
  <si>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</si>
  <si>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</si>
  <si>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</si>
  <si>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</si>
  <si>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</si>
  <si>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</si>
  <si>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</si>
  <si>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</si>
  <si>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</si>
  <si>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</si>
  <si>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</si>
  <si>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</si>
  <si>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</si>
  <si>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</si>
  <si>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</si>
  <si>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</si>
  <si>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</si>
  <si>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</si>
  <si>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</si>
  <si>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</si>
  <si>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</si>
  <si>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</si>
  <si>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</si>
  <si>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</si>
  <si>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</si>
  <si>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</si>
  <si>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</si>
  <si>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</si>
  <si>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</si>
  <si>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Rekapitulace celkového rozpočtu města na rok 2020 včetně RO</t>
  </si>
  <si>
    <t>NZ</t>
  </si>
  <si>
    <t>Příloha k us. č. RMO/xx/xx/xx</t>
  </si>
  <si>
    <t>4.</t>
  </si>
  <si>
    <t>0516</t>
  </si>
  <si>
    <r>
      <t xml:space="preserve">SOC Rozdělení fin. prostředků poskytovatelům sociálních služeb dle </t>
    </r>
    <r>
      <rPr>
        <sz val="10"/>
        <color rgb="FFFF0000"/>
        <rFont val="Arial CE"/>
        <family val="2"/>
      </rPr>
      <t>us. ZMO/xx/xx/20</t>
    </r>
  </si>
  <si>
    <t>0501</t>
  </si>
  <si>
    <t>SOC Nein.dotace na čin., Charita Otrokovice, IČ 46276262, Peč. sl., Charitní peč. služba</t>
  </si>
  <si>
    <t>SOC Nein.dotace na čin., Charita Otrokovice, IČ 46276262, Domov pro seniory, Charitní domov</t>
  </si>
  <si>
    <t>SOC Nein.dotace na čin., Charita Otrokovice, IČ 46276262, Azyl. dům Samaritán</t>
  </si>
  <si>
    <t>SOC Nein.dotace na čin., Charita Otrokovice, IČ 46276262, Odl. Služby, Charitní domov</t>
  </si>
  <si>
    <t>SOC Nein.dotace na čin., Charita Otrokovice, IČ 46276262, Azylový dům, ND</t>
  </si>
  <si>
    <t>SOC Nein.dotace na čin., Charita Otrokovice, IČ 46276262, Odb. soc. poradenství, Samaritán</t>
  </si>
  <si>
    <t>SOC Nein.dotace na čin., Charita Otrokovice, IČ 46276262, Noclehárny, Samaritán</t>
  </si>
  <si>
    <t>SOC Nein.dotace na čin., Charita Otrokovice, IČ 46276262, Terénní progr., Samaritán</t>
  </si>
  <si>
    <t>SOC Nein.dotace na čin., Charita Otrokovice, IČ 46276262, Sociál.aktiviz.služby pro rod. s dětmi, Terénní sl. rodinám</t>
  </si>
  <si>
    <t>SOC Nein.dotace na čin., Centrum služeb a podpory Zlín, o.p.s., IČ 2530083, Centra denních sl., Ergo Zlín</t>
  </si>
  <si>
    <t>0569</t>
  </si>
  <si>
    <t>SOC Nein.dotace na čin., Centrum služeb a podpory Zlín, o.p.s., IČ 2530083, Centra denních sl., Slunečnice</t>
  </si>
  <si>
    <t>0444</t>
  </si>
  <si>
    <t>SOC Nein.dotace na čin., Naděje, pob.Zlín, IČ 00570931, Denní stacionář, JS Zlín</t>
  </si>
  <si>
    <t>0505</t>
  </si>
  <si>
    <t>SOC Nein.dotace na čin., Naděje, pob.Zlín, IČ 00570931, Soc.terap.dílny, Dům Naděje Zlín</t>
  </si>
  <si>
    <t>0502</t>
  </si>
  <si>
    <t>SOC Nein.dotace na čin., Společnost Podané ruce, o.p.s., IČ 60557621, Terénní prog.</t>
  </si>
  <si>
    <t>SOC Nein.dotace na čin., Společnost Podané ruce, o.p.s., IČ 60557621, Kontaktní centra</t>
  </si>
  <si>
    <t>SOC Nein.dotace na čin., Společnost Podané ruce, o.p.s., IČ 60557621, Odb. soc. porad., Centrum komplex.péče</t>
  </si>
  <si>
    <t>SOC Nein.dotace na čin., Společnost Podané ruce, o.p.s., IČ 60557621, Odb.soc.porad., Terapeut. Centrum</t>
  </si>
  <si>
    <t>SOC Nein.dotace na čin., Naděje, pob.Otrokovice, IČ 00570931, Domovy pro osoby se zdravot. postižením</t>
  </si>
  <si>
    <t>SOC Nein.dotace na čin., Naděje, pob.Otrokovice, IČ 00570931, Denní stacionáře</t>
  </si>
  <si>
    <t>SOC Nein.dotace na čin., Naděje, pob.Otrokovice, IČ 00570931, Chráněné bydlení</t>
  </si>
  <si>
    <t xml:space="preserve">SOC Nein.dotace na čin., Naděje, pob.Otrokovice, IČ 00570931, Podpora sam.bydlení </t>
  </si>
  <si>
    <t>SOC Nein.dotace na čin., Naděje, pob.Otrokovice, IČ 00570931, Soc. terapeutické dílny</t>
  </si>
  <si>
    <t>SOC Nein.dotace na čin., Unie Kompas, IČ 67028144, Nízkoprah.zařízení pro děti a mládež, Šlikr</t>
  </si>
  <si>
    <t xml:space="preserve">Rozpočtové opatření č. 4/2020 - změna schváleného rozpočtu roku 2020 - květen  (údaje v tis. Kč) </t>
  </si>
  <si>
    <t>č. 4</t>
  </si>
  <si>
    <t>Otrokovice 6.5.2020</t>
  </si>
  <si>
    <t>SOC POSBO vratka dotace při ukončení realizace projektu</t>
  </si>
  <si>
    <t>0407</t>
  </si>
  <si>
    <t>0612</t>
  </si>
  <si>
    <t>00120</t>
  </si>
  <si>
    <t>P= příjmy   V= výdaje   NZ= nově zařazeno do R2020</t>
  </si>
  <si>
    <r>
      <t xml:space="preserve">SOC Rozdělení fin. prostředků poskytovatelům sociálních služeb dle </t>
    </r>
    <r>
      <rPr>
        <sz val="10"/>
        <color rgb="FFFF0000"/>
        <rFont val="Arial CE"/>
        <family val="2"/>
      </rPr>
      <t>us. RMO/xx/xx/20</t>
    </r>
  </si>
  <si>
    <t>SOC Neinv. dotace na činnost, Hvězda, z.ú. IČ 70829560, denní stacionář</t>
  </si>
  <si>
    <t>0583</t>
  </si>
  <si>
    <t>SOC Neinv. dotace na činnost, Hvězda, z.ú. IČ 70829560, DZR - Domov seniorů</t>
  </si>
  <si>
    <t>SOC Neinv. dotace na činnost, Hvězda, z.ú. IČ 70829560, DZR - Dům služeb seniorům</t>
  </si>
  <si>
    <t>0447</t>
  </si>
  <si>
    <t xml:space="preserve">SOC Neinv. dotace na činnost, Střed.rané péče EDUCO Zlín z.s. IČ 26986728, Raná péče </t>
  </si>
  <si>
    <t>SOC Neinv. dotace na činnost, STROP o.p.s. IČ 26590620, odb. soc. poradenství</t>
  </si>
  <si>
    <t>0563</t>
  </si>
  <si>
    <t>0449</t>
  </si>
  <si>
    <t>SOC Nein.dot.na činnost, Centrum pro zdrav. postižené ZK o.p.s. IČ 26593823, tlumočnické služby</t>
  </si>
  <si>
    <t>SOC Nein.dot.na činnost, Centrum pro zdrav. postižené ZK o.p.s. IČ 26593823, odb. soc. poradenství</t>
  </si>
  <si>
    <t>SOC Nein.dot.na činnost, SS pro os.se zdr.postižením Fryšták p.o. IČ 70850917, denní stacionář</t>
  </si>
  <si>
    <t>0592</t>
  </si>
  <si>
    <t>0784</t>
  </si>
  <si>
    <r>
      <t xml:space="preserve">SOC Dotace na ost.sl.v soc.činnosti-přesun na Naděje otrokovická o.p.s. dle us. </t>
    </r>
    <r>
      <rPr>
        <sz val="10"/>
        <color rgb="FFFF0000"/>
        <rFont val="Arial"/>
        <family val="2"/>
      </rPr>
      <t>ZMO/xx/xx/20</t>
    </r>
  </si>
  <si>
    <t>SOC Nein. dotace na činnost NADĚJE otrokovická o.p.s. IČ 29378800</t>
  </si>
  <si>
    <t>SOC POSBO platy zam. v prac. poměru - přesun na 5% podíl města</t>
  </si>
  <si>
    <t>SOC POSBO platy zam. v pracovním poměru - 5% podíl města</t>
  </si>
  <si>
    <t>Neinv. dotace od ZK na zajištění výuky na DH - 18.500 Kč - P</t>
  </si>
  <si>
    <t>Neinv. dotace od ZK na zajištění výuky na DH - 18.500 Kč - V</t>
  </si>
  <si>
    <t xml:space="preserve">Rozpočtové opatření č. 4/2020 - změna schváleného rozpočtu roku 2020 - květen DODATEK  (údaje v tis. Kč) </t>
  </si>
  <si>
    <t>0517</t>
  </si>
  <si>
    <t>0742</t>
  </si>
  <si>
    <t>0731</t>
  </si>
  <si>
    <t>0732</t>
  </si>
  <si>
    <t>0746</t>
  </si>
  <si>
    <t>0738</t>
  </si>
  <si>
    <t>0748</t>
  </si>
  <si>
    <t>0765</t>
  </si>
  <si>
    <t>0730</t>
  </si>
  <si>
    <t>OŠK Nein. dot. na činnost, Asociace TOM ČR, TOM 1419, IČ 64439313</t>
  </si>
  <si>
    <t>OŠK Nein. dot. na činnost, FC Viktoria Otrokovice, spolek, IČ 46308792</t>
  </si>
  <si>
    <t>OŠK Nein. dot. na činnost, Florbalový klub PANTHERS OTROKOVICE, z.s., IČ 70289361</t>
  </si>
  <si>
    <t>OŠK Nein. dot. na činnost, Jezdecký klub Zlín, spolek, IČ 18559883</t>
  </si>
  <si>
    <t>OŠK Nein. dot. na činnost, Junák - český skaut, stř. Josefa Šivela, Otrokovice, z.s., IČ 62180088</t>
  </si>
  <si>
    <t>OŠK Nein. dot. na činnost, SH ČMS - Sbor dobrovolných hasičů Kvítkovice, IČ 65793056</t>
  </si>
  <si>
    <t>OŠK Nein. dot. na činnost, SK Baťov 1930, z.s., IČ 22769285</t>
  </si>
  <si>
    <t>OŠK Nein. dot. na činnost, TJ Jiskra Otrokovice, z.s., IČ 18152805</t>
  </si>
  <si>
    <t>OŠK Nein. dot. na činnost, MORAVIAMAN TEAM, z.s., IČ 26619261</t>
  </si>
  <si>
    <t>0759</t>
  </si>
  <si>
    <t>SOC Rozdělení fin. prostředků poskytovatelům sociálních služeb dle us. ZMO/2/11/20</t>
  </si>
  <si>
    <t>SOC Dotace na ost.sl.v soc.činnosti-přesun na Naděje otrokovická o.p.s. dle us. ZMO/3/11/20</t>
  </si>
  <si>
    <t>OŠK Dotace na činnost v oblasti kultury dle us. ZMO/6/11/20 - nad 50 tis. Kč</t>
  </si>
  <si>
    <t>OŠK Rozdělení fin. prostředků sport. spolkům dle us. ZMO/5/11/20 - nad 50 tis. Kč</t>
  </si>
  <si>
    <t>0515</t>
  </si>
  <si>
    <t>0503</t>
  </si>
  <si>
    <t>OŠK Neinv. dotace na činnost, Rozumění, z.s., IČ 22762868</t>
  </si>
  <si>
    <t>OŠK Neinv. dotace na činnost, Fotoklub Beseda Otrokovice, z.s., IČ 22725202</t>
  </si>
  <si>
    <t>0551</t>
  </si>
  <si>
    <t>5.</t>
  </si>
  <si>
    <t>6.</t>
  </si>
  <si>
    <t>Celkové výdaje (BV+KV)</t>
  </si>
  <si>
    <t>č.</t>
  </si>
  <si>
    <t>poř.</t>
  </si>
  <si>
    <t>ORM Rekons. chodníku na ul. Zahradní - PD + realizace</t>
  </si>
  <si>
    <t>0128</t>
  </si>
  <si>
    <t>ORM Využití prostor bývalé MP na prac. MěÚ - přesun na opravu kanalizace bud. č.1</t>
  </si>
  <si>
    <t>9233</t>
  </si>
  <si>
    <t>ORM Oprava kanalizace a vodoinstalace v budově č. 1 MěÚ</t>
  </si>
  <si>
    <t>ORM Rekonstrukce soc. zařízení bud. č. 1 MěÚ</t>
  </si>
  <si>
    <t xml:space="preserve">ORM Přechody pro chodce tř. T. Bati </t>
  </si>
  <si>
    <t>2283</t>
  </si>
  <si>
    <t>ORM Projekty nejbližších let  - přesun na org. 9232 rek. chodníku na ul. Zahradní</t>
  </si>
  <si>
    <t>7.</t>
  </si>
  <si>
    <t>Příloha k us. č. RMO/16/8/20</t>
  </si>
  <si>
    <t>SOC Rozdělení fin. prostředků poskytovatelům sociálních služeb dle us. RMO/13/8/20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</si>
</sst>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4" fontId="3" fillId="5" borderId="5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0" borderId="0" xfId="0" applyFont="1"/>
    <xf numFmtId="4" fontId="3" fillId="5" borderId="5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4" fontId="1" fillId="3" borderId="6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4" fontId="1" fillId="3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9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22">
      <selection activeCell="A18" sqref="A1:XFD1048576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4" customWidth="1"/>
    <col min="4" max="4" width="10.00390625" style="54" bestFit="1" customWidth="1"/>
    <col min="5" max="7" width="6.7109375" style="4" customWidth="1"/>
    <col min="8" max="8" width="10.7109375" style="4" customWidth="1"/>
    <col min="9" max="9" width="8.8515625" style="4" customWidth="1"/>
    <col min="10" max="10" width="10.7109375" style="4" customWidth="1"/>
    <col min="11" max="11" width="11.7109375" style="4" customWidth="1"/>
    <col min="12" max="16384" width="9.140625" style="4" customWidth="1"/>
  </cols>
  <sheetData>
    <row r="1" spans="1:10" ht="15">
      <c r="A1" s="1" t="s">
        <v>70</v>
      </c>
      <c r="B1" s="2"/>
      <c r="C1" s="3"/>
      <c r="D1" s="3"/>
      <c r="H1" s="78" t="s">
        <v>38</v>
      </c>
      <c r="I1" s="2"/>
      <c r="J1" s="1"/>
    </row>
    <row r="2" spans="1:10" s="2" customFormat="1" ht="15">
      <c r="A2" s="5" t="s">
        <v>0</v>
      </c>
      <c r="B2" s="109" t="s">
        <v>1</v>
      </c>
      <c r="C2" s="5"/>
      <c r="D2" s="5" t="s">
        <v>2</v>
      </c>
      <c r="E2" s="109" t="s">
        <v>3</v>
      </c>
      <c r="F2" s="109" t="s">
        <v>4</v>
      </c>
      <c r="G2" s="109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10"/>
      <c r="C3" s="6"/>
      <c r="D3" s="6" t="s">
        <v>10</v>
      </c>
      <c r="E3" s="110"/>
      <c r="F3" s="110"/>
      <c r="G3" s="110"/>
      <c r="H3" s="6" t="s">
        <v>11</v>
      </c>
      <c r="I3" s="6" t="s">
        <v>71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>
      <c r="A5" s="102" t="s">
        <v>13</v>
      </c>
      <c r="B5" s="69" t="s">
        <v>97</v>
      </c>
      <c r="C5" s="70" t="s">
        <v>37</v>
      </c>
      <c r="D5" s="72" t="s">
        <v>76</v>
      </c>
      <c r="E5" s="71"/>
      <c r="F5" s="71">
        <v>4122</v>
      </c>
      <c r="G5" s="72" t="s">
        <v>75</v>
      </c>
      <c r="H5" s="73">
        <v>0</v>
      </c>
      <c r="I5" s="79">
        <v>18.5</v>
      </c>
      <c r="J5" s="74">
        <f>H5+I5</f>
        <v>18.5</v>
      </c>
    </row>
    <row r="6" spans="1:10" ht="12.95" customHeight="1">
      <c r="A6" s="102"/>
      <c r="B6" s="69" t="s">
        <v>98</v>
      </c>
      <c r="C6" s="70" t="s">
        <v>37</v>
      </c>
      <c r="D6" s="72" t="s">
        <v>76</v>
      </c>
      <c r="E6" s="71">
        <v>3421</v>
      </c>
      <c r="F6" s="71">
        <v>5336</v>
      </c>
      <c r="G6" s="72" t="s">
        <v>75</v>
      </c>
      <c r="H6" s="73">
        <v>0</v>
      </c>
      <c r="I6" s="79">
        <v>18.5</v>
      </c>
      <c r="J6" s="74">
        <f aca="true" t="shared" si="0" ref="J6">H6+I6</f>
        <v>18.5</v>
      </c>
    </row>
    <row r="7" spans="1:10" s="25" customFormat="1" ht="12.95" customHeight="1">
      <c r="A7" s="22"/>
      <c r="B7" s="23"/>
      <c r="C7" s="24"/>
      <c r="D7" s="24"/>
      <c r="E7" s="111" t="s">
        <v>16</v>
      </c>
      <c r="F7" s="111"/>
      <c r="G7" s="111"/>
      <c r="H7" s="15">
        <f>H5</f>
        <v>0</v>
      </c>
      <c r="I7" s="15">
        <f aca="true" t="shared" si="1" ref="I7:J7">I5</f>
        <v>18.5</v>
      </c>
      <c r="J7" s="15">
        <f t="shared" si="1"/>
        <v>18.5</v>
      </c>
    </row>
    <row r="8" spans="1:10" s="25" customFormat="1" ht="12.95" customHeight="1">
      <c r="A8" s="22"/>
      <c r="B8" s="26" t="s">
        <v>77</v>
      </c>
      <c r="C8" s="24"/>
      <c r="D8" s="24"/>
      <c r="E8" s="112" t="s">
        <v>17</v>
      </c>
      <c r="F8" s="112"/>
      <c r="G8" s="112"/>
      <c r="H8" s="15">
        <f>H6</f>
        <v>0</v>
      </c>
      <c r="I8" s="15">
        <f>I6</f>
        <v>18.5</v>
      </c>
      <c r="J8" s="15">
        <f>J6</f>
        <v>18.5</v>
      </c>
    </row>
    <row r="9" spans="1:10" s="25" customFormat="1" ht="12.95" customHeight="1">
      <c r="A9" s="22"/>
      <c r="B9" s="27"/>
      <c r="C9" s="24"/>
      <c r="D9" s="24"/>
      <c r="E9" s="113" t="s">
        <v>18</v>
      </c>
      <c r="F9" s="113"/>
      <c r="G9" s="113"/>
      <c r="H9" s="28">
        <v>0</v>
      </c>
      <c r="I9" s="77">
        <v>0</v>
      </c>
      <c r="J9" s="28">
        <v>0</v>
      </c>
    </row>
    <row r="10" spans="1:10" ht="12.95" customHeight="1">
      <c r="A10" s="29"/>
      <c r="B10" s="30"/>
      <c r="C10" s="31"/>
      <c r="D10" s="31"/>
      <c r="E10" s="113" t="s">
        <v>19</v>
      </c>
      <c r="F10" s="113"/>
      <c r="G10" s="113"/>
      <c r="H10" s="83">
        <f>H7-H8-H9</f>
        <v>0</v>
      </c>
      <c r="I10" s="32">
        <f>I7-I8-I9</f>
        <v>0</v>
      </c>
      <c r="J10" s="83">
        <f>J7-J8-J9</f>
        <v>0</v>
      </c>
    </row>
    <row r="11" spans="1:10" ht="12.95" customHeight="1">
      <c r="A11" s="33" t="s">
        <v>20</v>
      </c>
      <c r="B11" s="34"/>
      <c r="C11" s="35"/>
      <c r="D11" s="35"/>
      <c r="E11" s="36"/>
      <c r="F11" s="34"/>
      <c r="G11" s="34"/>
      <c r="H11" s="37"/>
      <c r="I11" s="37"/>
      <c r="J11" s="38"/>
    </row>
    <row r="12" spans="1:10" ht="12.95" customHeight="1">
      <c r="A12" s="92" t="s">
        <v>13</v>
      </c>
      <c r="B12" s="20" t="s">
        <v>73</v>
      </c>
      <c r="C12" s="13"/>
      <c r="D12" s="12"/>
      <c r="E12" s="11">
        <v>4359</v>
      </c>
      <c r="F12" s="11">
        <v>5901</v>
      </c>
      <c r="G12" s="14" t="s">
        <v>74</v>
      </c>
      <c r="H12" s="17">
        <v>490</v>
      </c>
      <c r="I12" s="39">
        <v>-447.63</v>
      </c>
      <c r="J12" s="17">
        <f>H12+I12</f>
        <v>42.370000000000005</v>
      </c>
    </row>
    <row r="13" spans="1:10" ht="12.95" customHeight="1">
      <c r="A13" s="93"/>
      <c r="B13" s="80" t="s">
        <v>73</v>
      </c>
      <c r="C13" s="70" t="s">
        <v>37</v>
      </c>
      <c r="D13" s="69"/>
      <c r="E13" s="71">
        <v>6402</v>
      </c>
      <c r="F13" s="71">
        <v>5364</v>
      </c>
      <c r="G13" s="72" t="s">
        <v>74</v>
      </c>
      <c r="H13" s="74">
        <v>0</v>
      </c>
      <c r="I13" s="75">
        <v>447.63</v>
      </c>
      <c r="J13" s="74">
        <f>H13+I13</f>
        <v>447.63</v>
      </c>
    </row>
    <row r="14" spans="1:10" ht="12.95" customHeight="1">
      <c r="A14" s="93"/>
      <c r="B14" s="20" t="s">
        <v>95</v>
      </c>
      <c r="C14" s="13"/>
      <c r="D14" s="12">
        <v>104513013</v>
      </c>
      <c r="E14" s="11">
        <v>4359</v>
      </c>
      <c r="F14" s="11">
        <v>5011</v>
      </c>
      <c r="G14" s="14" t="s">
        <v>74</v>
      </c>
      <c r="H14" s="17">
        <v>89</v>
      </c>
      <c r="I14" s="39">
        <v>-3</v>
      </c>
      <c r="J14" s="17">
        <f aca="true" t="shared" si="2" ref="J14:J17">H14+I14</f>
        <v>86</v>
      </c>
    </row>
    <row r="15" spans="1:10" ht="12.95" customHeight="1">
      <c r="A15" s="94"/>
      <c r="B15" s="20" t="s">
        <v>96</v>
      </c>
      <c r="C15" s="13"/>
      <c r="D15" s="12"/>
      <c r="E15" s="11">
        <v>4359</v>
      </c>
      <c r="F15" s="11">
        <v>5011</v>
      </c>
      <c r="G15" s="14" t="s">
        <v>74</v>
      </c>
      <c r="H15" s="17">
        <v>20</v>
      </c>
      <c r="I15" s="39">
        <v>3</v>
      </c>
      <c r="J15" s="17">
        <f t="shared" si="2"/>
        <v>23</v>
      </c>
    </row>
    <row r="16" spans="1:10" ht="12.95" customHeight="1">
      <c r="A16" s="102" t="s">
        <v>14</v>
      </c>
      <c r="B16" s="18" t="s">
        <v>93</v>
      </c>
      <c r="C16" s="19"/>
      <c r="D16" s="19"/>
      <c r="E16" s="19">
        <v>4399</v>
      </c>
      <c r="F16" s="19">
        <v>5222</v>
      </c>
      <c r="G16" s="14" t="s">
        <v>40</v>
      </c>
      <c r="H16" s="17">
        <v>300</v>
      </c>
      <c r="I16" s="39">
        <v>-150</v>
      </c>
      <c r="J16" s="17">
        <f t="shared" si="2"/>
        <v>150</v>
      </c>
    </row>
    <row r="17" spans="1:10" ht="12.95" customHeight="1">
      <c r="A17" s="102"/>
      <c r="B17" s="69" t="s">
        <v>94</v>
      </c>
      <c r="C17" s="71"/>
      <c r="D17" s="71"/>
      <c r="E17" s="71">
        <v>4225</v>
      </c>
      <c r="F17" s="71">
        <v>5221</v>
      </c>
      <c r="G17" s="72" t="s">
        <v>92</v>
      </c>
      <c r="H17" s="74">
        <v>0</v>
      </c>
      <c r="I17" s="75">
        <v>150</v>
      </c>
      <c r="J17" s="74">
        <f t="shared" si="2"/>
        <v>150</v>
      </c>
    </row>
    <row r="18" spans="1:10" ht="12.95" customHeight="1">
      <c r="A18" s="92" t="s">
        <v>15</v>
      </c>
      <c r="B18" s="20" t="s">
        <v>41</v>
      </c>
      <c r="C18" s="13"/>
      <c r="D18" s="12"/>
      <c r="E18" s="11">
        <v>4357</v>
      </c>
      <c r="F18" s="11">
        <v>5222</v>
      </c>
      <c r="G18" s="14" t="s">
        <v>40</v>
      </c>
      <c r="H18" s="17">
        <v>3800</v>
      </c>
      <c r="I18" s="39">
        <v>-3500.1</v>
      </c>
      <c r="J18" s="17">
        <f aca="true" t="shared" si="3" ref="J18:J50">H18+I18</f>
        <v>299.9000000000001</v>
      </c>
    </row>
    <row r="19" spans="1:10" ht="12.95" customHeight="1">
      <c r="A19" s="93"/>
      <c r="B19" s="80" t="s">
        <v>50</v>
      </c>
      <c r="C19" s="70" t="s">
        <v>37</v>
      </c>
      <c r="D19" s="69"/>
      <c r="E19" s="71">
        <v>4378</v>
      </c>
      <c r="F19" s="71">
        <v>5223</v>
      </c>
      <c r="G19" s="72" t="s">
        <v>42</v>
      </c>
      <c r="H19" s="74">
        <v>0</v>
      </c>
      <c r="I19" s="75">
        <v>49.3</v>
      </c>
      <c r="J19" s="74">
        <f t="shared" si="3"/>
        <v>49.3</v>
      </c>
    </row>
    <row r="20" spans="1:10" ht="12.95" customHeight="1">
      <c r="A20" s="93"/>
      <c r="B20" s="80" t="s">
        <v>49</v>
      </c>
      <c r="C20" s="70" t="s">
        <v>37</v>
      </c>
      <c r="D20" s="69"/>
      <c r="E20" s="71">
        <v>4374</v>
      </c>
      <c r="F20" s="71">
        <v>5223</v>
      </c>
      <c r="G20" s="72" t="s">
        <v>42</v>
      </c>
      <c r="H20" s="74">
        <v>0</v>
      </c>
      <c r="I20" s="75">
        <v>22.7</v>
      </c>
      <c r="J20" s="74">
        <f aca="true" t="shared" si="4" ref="J20">H20+I20</f>
        <v>22.7</v>
      </c>
    </row>
    <row r="21" spans="1:10" ht="12.95" customHeight="1">
      <c r="A21" s="93"/>
      <c r="B21" s="80" t="s">
        <v>48</v>
      </c>
      <c r="C21" s="70" t="s">
        <v>37</v>
      </c>
      <c r="D21" s="69"/>
      <c r="E21" s="71">
        <v>4312</v>
      </c>
      <c r="F21" s="71">
        <v>5223</v>
      </c>
      <c r="G21" s="72" t="s">
        <v>42</v>
      </c>
      <c r="H21" s="74">
        <v>0</v>
      </c>
      <c r="I21" s="75">
        <v>108.1</v>
      </c>
      <c r="J21" s="74">
        <f aca="true" t="shared" si="5" ref="J21">H21+I21</f>
        <v>108.1</v>
      </c>
    </row>
    <row r="22" spans="1:10" ht="12.95" customHeight="1">
      <c r="A22" s="93"/>
      <c r="B22" s="80" t="s">
        <v>47</v>
      </c>
      <c r="C22" s="70" t="s">
        <v>37</v>
      </c>
      <c r="D22" s="69"/>
      <c r="E22" s="71">
        <v>4374</v>
      </c>
      <c r="F22" s="71">
        <v>5223</v>
      </c>
      <c r="G22" s="72" t="s">
        <v>42</v>
      </c>
      <c r="H22" s="74">
        <v>0</v>
      </c>
      <c r="I22" s="75">
        <v>12</v>
      </c>
      <c r="J22" s="74">
        <f aca="true" t="shared" si="6" ref="J22">H22+I22</f>
        <v>12</v>
      </c>
    </row>
    <row r="23" spans="1:10" ht="12.95" customHeight="1">
      <c r="A23" s="93"/>
      <c r="B23" s="80" t="s">
        <v>46</v>
      </c>
      <c r="C23" s="70" t="s">
        <v>37</v>
      </c>
      <c r="D23" s="69"/>
      <c r="E23" s="71">
        <v>4359</v>
      </c>
      <c r="F23" s="71">
        <v>5223</v>
      </c>
      <c r="G23" s="72" t="s">
        <v>42</v>
      </c>
      <c r="H23" s="74">
        <v>0</v>
      </c>
      <c r="I23" s="75">
        <v>7.2</v>
      </c>
      <c r="J23" s="74">
        <f aca="true" t="shared" si="7" ref="J23">H23+I23</f>
        <v>7.2</v>
      </c>
    </row>
    <row r="24" spans="1:10" ht="12.95" customHeight="1">
      <c r="A24" s="93"/>
      <c r="B24" s="80" t="s">
        <v>45</v>
      </c>
      <c r="C24" s="70" t="s">
        <v>37</v>
      </c>
      <c r="D24" s="69"/>
      <c r="E24" s="71">
        <v>4374</v>
      </c>
      <c r="F24" s="71">
        <v>5223</v>
      </c>
      <c r="G24" s="72" t="s">
        <v>42</v>
      </c>
      <c r="H24" s="74">
        <v>0</v>
      </c>
      <c r="I24" s="75">
        <v>125.4</v>
      </c>
      <c r="J24" s="74">
        <f aca="true" t="shared" si="8" ref="J24">H24+I24</f>
        <v>125.4</v>
      </c>
    </row>
    <row r="25" spans="1:10" ht="12.95" customHeight="1">
      <c r="A25" s="93"/>
      <c r="B25" s="80" t="s">
        <v>44</v>
      </c>
      <c r="C25" s="70" t="s">
        <v>37</v>
      </c>
      <c r="D25" s="69"/>
      <c r="E25" s="71">
        <v>4350</v>
      </c>
      <c r="F25" s="71">
        <v>5223</v>
      </c>
      <c r="G25" s="72" t="s">
        <v>42</v>
      </c>
      <c r="H25" s="74">
        <v>0</v>
      </c>
      <c r="I25" s="75">
        <v>591.2</v>
      </c>
      <c r="J25" s="74">
        <f aca="true" t="shared" si="9" ref="J25">H25+I25</f>
        <v>591.2</v>
      </c>
    </row>
    <row r="26" spans="1:10" ht="12.95" customHeight="1">
      <c r="A26" s="93"/>
      <c r="B26" s="80" t="s">
        <v>43</v>
      </c>
      <c r="C26" s="70" t="s">
        <v>37</v>
      </c>
      <c r="D26" s="69"/>
      <c r="E26" s="71">
        <v>4351</v>
      </c>
      <c r="F26" s="71">
        <v>5223</v>
      </c>
      <c r="G26" s="72" t="s">
        <v>42</v>
      </c>
      <c r="H26" s="74">
        <v>0</v>
      </c>
      <c r="I26" s="75">
        <v>320.7</v>
      </c>
      <c r="J26" s="74">
        <f aca="true" t="shared" si="10" ref="J26">H26+I26</f>
        <v>320.7</v>
      </c>
    </row>
    <row r="27" spans="1:10" ht="12.95" customHeight="1">
      <c r="A27" s="93"/>
      <c r="B27" s="80" t="s">
        <v>51</v>
      </c>
      <c r="C27" s="70" t="s">
        <v>37</v>
      </c>
      <c r="D27" s="69"/>
      <c r="E27" s="71">
        <v>4378</v>
      </c>
      <c r="F27" s="71">
        <v>5223</v>
      </c>
      <c r="G27" s="72" t="s">
        <v>42</v>
      </c>
      <c r="H27" s="74">
        <v>0</v>
      </c>
      <c r="I27" s="75">
        <v>434.3</v>
      </c>
      <c r="J27" s="74">
        <f aca="true" t="shared" si="11" ref="J27:J28">H27+I27</f>
        <v>434.3</v>
      </c>
    </row>
    <row r="28" spans="1:10" ht="12.95" customHeight="1">
      <c r="A28" s="93"/>
      <c r="B28" s="80" t="s">
        <v>52</v>
      </c>
      <c r="C28" s="70" t="s">
        <v>37</v>
      </c>
      <c r="D28" s="69"/>
      <c r="E28" s="71">
        <v>4356</v>
      </c>
      <c r="F28" s="71">
        <v>5221</v>
      </c>
      <c r="G28" s="72" t="s">
        <v>53</v>
      </c>
      <c r="H28" s="74">
        <v>0</v>
      </c>
      <c r="I28" s="75">
        <v>10.8</v>
      </c>
      <c r="J28" s="74">
        <f t="shared" si="11"/>
        <v>10.8</v>
      </c>
    </row>
    <row r="29" spans="1:10" ht="12.95" customHeight="1">
      <c r="A29" s="93"/>
      <c r="B29" s="80" t="s">
        <v>54</v>
      </c>
      <c r="C29" s="70" t="s">
        <v>37</v>
      </c>
      <c r="D29" s="69"/>
      <c r="E29" s="71">
        <v>4356</v>
      </c>
      <c r="F29" s="71">
        <v>5221</v>
      </c>
      <c r="G29" s="72" t="s">
        <v>53</v>
      </c>
      <c r="H29" s="74">
        <v>0</v>
      </c>
      <c r="I29" s="75">
        <v>61</v>
      </c>
      <c r="J29" s="74">
        <f aca="true" t="shared" si="12" ref="J29">H29+I29</f>
        <v>61</v>
      </c>
    </row>
    <row r="30" spans="1:10" ht="12.95" customHeight="1">
      <c r="A30" s="93"/>
      <c r="B30" s="80" t="s">
        <v>69</v>
      </c>
      <c r="C30" s="70" t="s">
        <v>37</v>
      </c>
      <c r="D30" s="69"/>
      <c r="E30" s="71">
        <v>4375</v>
      </c>
      <c r="F30" s="71">
        <v>5222</v>
      </c>
      <c r="G30" s="72" t="s">
        <v>55</v>
      </c>
      <c r="H30" s="74">
        <v>0</v>
      </c>
      <c r="I30" s="75">
        <v>294.2</v>
      </c>
      <c r="J30" s="74">
        <f aca="true" t="shared" si="13" ref="J30">H30+I30</f>
        <v>294.2</v>
      </c>
    </row>
    <row r="31" spans="1:10" ht="12.95" customHeight="1">
      <c r="A31" s="93"/>
      <c r="B31" s="80" t="s">
        <v>56</v>
      </c>
      <c r="C31" s="70" t="s">
        <v>37</v>
      </c>
      <c r="D31" s="69"/>
      <c r="E31" s="71">
        <v>4356</v>
      </c>
      <c r="F31" s="71">
        <v>5222</v>
      </c>
      <c r="G31" s="72" t="s">
        <v>57</v>
      </c>
      <c r="H31" s="74">
        <v>0</v>
      </c>
      <c r="I31" s="75">
        <v>25.8</v>
      </c>
      <c r="J31" s="74">
        <f aca="true" t="shared" si="14" ref="J31">H31+I31</f>
        <v>25.8</v>
      </c>
    </row>
    <row r="32" spans="1:10" ht="12.95" customHeight="1">
      <c r="A32" s="93"/>
      <c r="B32" s="80" t="s">
        <v>58</v>
      </c>
      <c r="C32" s="70" t="s">
        <v>37</v>
      </c>
      <c r="D32" s="69"/>
      <c r="E32" s="71">
        <v>4377</v>
      </c>
      <c r="F32" s="71">
        <v>5222</v>
      </c>
      <c r="G32" s="72" t="s">
        <v>57</v>
      </c>
      <c r="H32" s="74">
        <v>0</v>
      </c>
      <c r="I32" s="75">
        <v>127.1</v>
      </c>
      <c r="J32" s="74">
        <f aca="true" t="shared" si="15" ref="J32">H32+I32</f>
        <v>127.1</v>
      </c>
    </row>
    <row r="33" spans="1:10" ht="12.95" customHeight="1">
      <c r="A33" s="93"/>
      <c r="B33" s="80" t="s">
        <v>63</v>
      </c>
      <c r="C33" s="70" t="s">
        <v>37</v>
      </c>
      <c r="D33" s="69"/>
      <c r="E33" s="71">
        <v>4312</v>
      </c>
      <c r="F33" s="71">
        <v>5221</v>
      </c>
      <c r="G33" s="72" t="s">
        <v>59</v>
      </c>
      <c r="H33" s="74">
        <v>0</v>
      </c>
      <c r="I33" s="75">
        <v>20.3</v>
      </c>
      <c r="J33" s="74">
        <f aca="true" t="shared" si="16" ref="J33">H33+I33</f>
        <v>20.3</v>
      </c>
    </row>
    <row r="34" spans="1:10" ht="12.95" customHeight="1">
      <c r="A34" s="93"/>
      <c r="B34" s="80" t="s">
        <v>60</v>
      </c>
      <c r="C34" s="70" t="s">
        <v>37</v>
      </c>
      <c r="D34" s="69"/>
      <c r="E34" s="71">
        <v>4378</v>
      </c>
      <c r="F34" s="71">
        <v>5221</v>
      </c>
      <c r="G34" s="72" t="s">
        <v>59</v>
      </c>
      <c r="H34" s="74">
        <v>0</v>
      </c>
      <c r="I34" s="75">
        <v>170.2</v>
      </c>
      <c r="J34" s="74">
        <f aca="true" t="shared" si="17" ref="J34">H34+I34</f>
        <v>170.2</v>
      </c>
    </row>
    <row r="35" spans="1:10" ht="12.95" customHeight="1">
      <c r="A35" s="93"/>
      <c r="B35" s="80" t="s">
        <v>61</v>
      </c>
      <c r="C35" s="70" t="s">
        <v>37</v>
      </c>
      <c r="D35" s="69"/>
      <c r="E35" s="71">
        <v>4376</v>
      </c>
      <c r="F35" s="71">
        <v>5221</v>
      </c>
      <c r="G35" s="72" t="s">
        <v>59</v>
      </c>
      <c r="H35" s="74">
        <v>0</v>
      </c>
      <c r="I35" s="75">
        <v>144.6</v>
      </c>
      <c r="J35" s="74">
        <f aca="true" t="shared" si="18" ref="J35">H35+I35</f>
        <v>144.6</v>
      </c>
    </row>
    <row r="36" spans="1:10" ht="12.95" customHeight="1">
      <c r="A36" s="93"/>
      <c r="B36" s="80" t="s">
        <v>62</v>
      </c>
      <c r="C36" s="70" t="s">
        <v>37</v>
      </c>
      <c r="D36" s="69"/>
      <c r="E36" s="71">
        <v>4312</v>
      </c>
      <c r="F36" s="71">
        <v>5221</v>
      </c>
      <c r="G36" s="72" t="s">
        <v>59</v>
      </c>
      <c r="H36" s="74">
        <v>0</v>
      </c>
      <c r="I36" s="75">
        <v>10</v>
      </c>
      <c r="J36" s="74">
        <f aca="true" t="shared" si="19" ref="J36:J37">H36+I36</f>
        <v>10</v>
      </c>
    </row>
    <row r="37" spans="1:10" ht="12.95" customHeight="1">
      <c r="A37" s="93"/>
      <c r="B37" s="80" t="s">
        <v>64</v>
      </c>
      <c r="C37" s="70" t="s">
        <v>37</v>
      </c>
      <c r="D37" s="69"/>
      <c r="E37" s="71">
        <v>4357</v>
      </c>
      <c r="F37" s="71">
        <v>5222</v>
      </c>
      <c r="G37" s="72" t="s">
        <v>57</v>
      </c>
      <c r="H37" s="74">
        <v>0</v>
      </c>
      <c r="I37" s="75">
        <v>242.1</v>
      </c>
      <c r="J37" s="74">
        <f t="shared" si="19"/>
        <v>242.1</v>
      </c>
    </row>
    <row r="38" spans="1:10" ht="12.95" customHeight="1">
      <c r="A38" s="93"/>
      <c r="B38" s="80" t="s">
        <v>65</v>
      </c>
      <c r="C38" s="70" t="s">
        <v>37</v>
      </c>
      <c r="D38" s="69"/>
      <c r="E38" s="71">
        <v>4356</v>
      </c>
      <c r="F38" s="71">
        <v>5222</v>
      </c>
      <c r="G38" s="72" t="s">
        <v>57</v>
      </c>
      <c r="H38" s="74">
        <v>0</v>
      </c>
      <c r="I38" s="75">
        <v>90.1</v>
      </c>
      <c r="J38" s="74">
        <f aca="true" t="shared" si="20" ref="J38">H38+I38</f>
        <v>90.1</v>
      </c>
    </row>
    <row r="39" spans="1:10" ht="12.95" customHeight="1">
      <c r="A39" s="93"/>
      <c r="B39" s="80" t="s">
        <v>66</v>
      </c>
      <c r="C39" s="70" t="s">
        <v>37</v>
      </c>
      <c r="D39" s="69"/>
      <c r="E39" s="71">
        <v>4354</v>
      </c>
      <c r="F39" s="71">
        <v>5222</v>
      </c>
      <c r="G39" s="72" t="s">
        <v>57</v>
      </c>
      <c r="H39" s="74">
        <v>0</v>
      </c>
      <c r="I39" s="75">
        <v>275.9</v>
      </c>
      <c r="J39" s="74">
        <f aca="true" t="shared" si="21" ref="J39">H39+I39</f>
        <v>275.9</v>
      </c>
    </row>
    <row r="40" spans="1:10" ht="12.95" customHeight="1">
      <c r="A40" s="93"/>
      <c r="B40" s="80" t="s">
        <v>67</v>
      </c>
      <c r="C40" s="70" t="s">
        <v>37</v>
      </c>
      <c r="D40" s="69"/>
      <c r="E40" s="71">
        <v>4351</v>
      </c>
      <c r="F40" s="71">
        <v>5222</v>
      </c>
      <c r="G40" s="72" t="s">
        <v>57</v>
      </c>
      <c r="H40" s="74">
        <v>0</v>
      </c>
      <c r="I40" s="75">
        <v>100.4</v>
      </c>
      <c r="J40" s="74">
        <f aca="true" t="shared" si="22" ref="J40">H40+I40</f>
        <v>100.4</v>
      </c>
    </row>
    <row r="41" spans="1:10" ht="12.95" customHeight="1">
      <c r="A41" s="94"/>
      <c r="B41" s="80" t="s">
        <v>68</v>
      </c>
      <c r="C41" s="70" t="s">
        <v>37</v>
      </c>
      <c r="D41" s="69"/>
      <c r="E41" s="71">
        <v>4356</v>
      </c>
      <c r="F41" s="71">
        <v>5222</v>
      </c>
      <c r="G41" s="72" t="s">
        <v>57</v>
      </c>
      <c r="H41" s="74">
        <v>0</v>
      </c>
      <c r="I41" s="75">
        <v>256.7</v>
      </c>
      <c r="J41" s="74">
        <f aca="true" t="shared" si="23" ref="J41">H41+I41</f>
        <v>256.7</v>
      </c>
    </row>
    <row r="42" spans="1:10" ht="12.95" customHeight="1">
      <c r="A42" s="92" t="s">
        <v>39</v>
      </c>
      <c r="B42" s="20" t="s">
        <v>78</v>
      </c>
      <c r="C42" s="13"/>
      <c r="D42" s="12"/>
      <c r="E42" s="11">
        <v>4357</v>
      </c>
      <c r="F42" s="11">
        <v>5222</v>
      </c>
      <c r="G42" s="14" t="s">
        <v>40</v>
      </c>
      <c r="H42" s="17">
        <v>299.9</v>
      </c>
      <c r="I42" s="39">
        <v>-130.2</v>
      </c>
      <c r="J42" s="17">
        <f t="shared" si="3"/>
        <v>169.7</v>
      </c>
    </row>
    <row r="43" spans="1:10" ht="12.95" customHeight="1">
      <c r="A43" s="93"/>
      <c r="B43" s="80" t="s">
        <v>79</v>
      </c>
      <c r="C43" s="70" t="s">
        <v>37</v>
      </c>
      <c r="D43" s="69"/>
      <c r="E43" s="71">
        <v>4356</v>
      </c>
      <c r="F43" s="71">
        <v>5221</v>
      </c>
      <c r="G43" s="72" t="s">
        <v>80</v>
      </c>
      <c r="H43" s="74">
        <v>0</v>
      </c>
      <c r="I43" s="75">
        <v>10.9</v>
      </c>
      <c r="J43" s="74">
        <f t="shared" si="3"/>
        <v>10.9</v>
      </c>
    </row>
    <row r="44" spans="1:10" ht="12.95" customHeight="1">
      <c r="A44" s="93"/>
      <c r="B44" s="80" t="s">
        <v>81</v>
      </c>
      <c r="C44" s="70" t="s">
        <v>37</v>
      </c>
      <c r="D44" s="69"/>
      <c r="E44" s="71">
        <v>4357</v>
      </c>
      <c r="F44" s="71">
        <v>5221</v>
      </c>
      <c r="G44" s="72" t="s">
        <v>80</v>
      </c>
      <c r="H44" s="74">
        <v>0</v>
      </c>
      <c r="I44" s="75">
        <v>25.2</v>
      </c>
      <c r="J44" s="74">
        <f t="shared" si="3"/>
        <v>25.2</v>
      </c>
    </row>
    <row r="45" spans="1:10" ht="12.95" customHeight="1">
      <c r="A45" s="93"/>
      <c r="B45" s="80" t="s">
        <v>82</v>
      </c>
      <c r="C45" s="70" t="s">
        <v>37</v>
      </c>
      <c r="D45" s="69"/>
      <c r="E45" s="71">
        <v>4357</v>
      </c>
      <c r="F45" s="71">
        <v>5221</v>
      </c>
      <c r="G45" s="72" t="s">
        <v>80</v>
      </c>
      <c r="H45" s="74">
        <v>0</v>
      </c>
      <c r="I45" s="75">
        <v>3.1</v>
      </c>
      <c r="J45" s="74">
        <f t="shared" si="3"/>
        <v>3.1</v>
      </c>
    </row>
    <row r="46" spans="1:10" ht="12.95" customHeight="1">
      <c r="A46" s="93"/>
      <c r="B46" s="80" t="s">
        <v>84</v>
      </c>
      <c r="C46" s="70" t="s">
        <v>37</v>
      </c>
      <c r="D46" s="69"/>
      <c r="E46" s="71">
        <v>4371</v>
      </c>
      <c r="F46" s="71">
        <v>5222</v>
      </c>
      <c r="G46" s="72" t="s">
        <v>83</v>
      </c>
      <c r="H46" s="74">
        <v>0</v>
      </c>
      <c r="I46" s="75">
        <v>32.3</v>
      </c>
      <c r="J46" s="74">
        <f t="shared" si="3"/>
        <v>32.3</v>
      </c>
    </row>
    <row r="47" spans="1:10" ht="12.95" customHeight="1">
      <c r="A47" s="93"/>
      <c r="B47" s="80" t="s">
        <v>85</v>
      </c>
      <c r="C47" s="70" t="s">
        <v>37</v>
      </c>
      <c r="D47" s="69"/>
      <c r="E47" s="71">
        <v>4312</v>
      </c>
      <c r="F47" s="71">
        <v>5221</v>
      </c>
      <c r="G47" s="72" t="s">
        <v>86</v>
      </c>
      <c r="H47" s="74">
        <v>0</v>
      </c>
      <c r="I47" s="75">
        <v>15.1</v>
      </c>
      <c r="J47" s="74">
        <f t="shared" si="3"/>
        <v>15.1</v>
      </c>
    </row>
    <row r="48" spans="1:10" ht="12.95" customHeight="1">
      <c r="A48" s="93"/>
      <c r="B48" s="80" t="s">
        <v>89</v>
      </c>
      <c r="C48" s="70" t="s">
        <v>37</v>
      </c>
      <c r="D48" s="69"/>
      <c r="E48" s="71">
        <v>4312</v>
      </c>
      <c r="F48" s="71">
        <v>5221</v>
      </c>
      <c r="G48" s="72" t="s">
        <v>87</v>
      </c>
      <c r="H48" s="74">
        <v>0</v>
      </c>
      <c r="I48" s="75">
        <v>6.6</v>
      </c>
      <c r="J48" s="74">
        <f t="shared" si="3"/>
        <v>6.6</v>
      </c>
    </row>
    <row r="49" spans="1:10" ht="12.95" customHeight="1">
      <c r="A49" s="93"/>
      <c r="B49" s="80" t="s">
        <v>88</v>
      </c>
      <c r="C49" s="70" t="s">
        <v>37</v>
      </c>
      <c r="D49" s="69"/>
      <c r="E49" s="71">
        <v>4379</v>
      </c>
      <c r="F49" s="71">
        <v>5221</v>
      </c>
      <c r="G49" s="72" t="s">
        <v>87</v>
      </c>
      <c r="H49" s="74">
        <v>0</v>
      </c>
      <c r="I49" s="75">
        <v>7</v>
      </c>
      <c r="J49" s="74">
        <f t="shared" si="3"/>
        <v>7</v>
      </c>
    </row>
    <row r="50" spans="1:10" ht="12.95" customHeight="1">
      <c r="A50" s="94"/>
      <c r="B50" s="80" t="s">
        <v>90</v>
      </c>
      <c r="C50" s="70" t="s">
        <v>37</v>
      </c>
      <c r="D50" s="69"/>
      <c r="E50" s="71">
        <v>4356</v>
      </c>
      <c r="F50" s="71">
        <v>5339</v>
      </c>
      <c r="G50" s="72" t="s">
        <v>91</v>
      </c>
      <c r="H50" s="74">
        <v>0</v>
      </c>
      <c r="I50" s="75">
        <v>30</v>
      </c>
      <c r="J50" s="74">
        <f t="shared" si="3"/>
        <v>30</v>
      </c>
    </row>
    <row r="51" spans="1:10" ht="12.95" customHeight="1">
      <c r="A51" s="29"/>
      <c r="B51" s="34"/>
      <c r="C51" s="35"/>
      <c r="D51" s="35"/>
      <c r="E51" s="99" t="s">
        <v>21</v>
      </c>
      <c r="F51" s="100"/>
      <c r="G51" s="101"/>
      <c r="H51" s="43">
        <f>SUM(H12:H50)</f>
        <v>4998.9</v>
      </c>
      <c r="I51" s="43">
        <f>SUM(I12:I50)</f>
        <v>-1.5631940186722204E-13</v>
      </c>
      <c r="J51" s="43">
        <f>SUM(J12:J50)</f>
        <v>4998.9</v>
      </c>
    </row>
    <row r="52" spans="1:10" ht="12.95" customHeight="1">
      <c r="A52" s="82" t="s">
        <v>22</v>
      </c>
      <c r="B52" s="34"/>
      <c r="C52" s="35"/>
      <c r="D52" s="35"/>
      <c r="E52" s="36"/>
      <c r="F52" s="34"/>
      <c r="G52" s="34"/>
      <c r="H52" s="37"/>
      <c r="I52" s="37"/>
      <c r="J52" s="44"/>
    </row>
    <row r="53" spans="1:10" ht="12.95" customHeight="1">
      <c r="A53" s="81" t="s">
        <v>13</v>
      </c>
      <c r="B53" s="12"/>
      <c r="C53" s="13"/>
      <c r="D53" s="11"/>
      <c r="E53" s="11"/>
      <c r="F53" s="11"/>
      <c r="G53" s="14"/>
      <c r="H53" s="17"/>
      <c r="I53" s="39"/>
      <c r="J53" s="21"/>
    </row>
    <row r="54" spans="1:10" ht="12.95" customHeight="1">
      <c r="A54" s="31"/>
      <c r="B54" s="30"/>
      <c r="C54" s="31"/>
      <c r="D54" s="31"/>
      <c r="E54" s="98" t="s">
        <v>23</v>
      </c>
      <c r="F54" s="98"/>
      <c r="G54" s="98"/>
      <c r="H54" s="76">
        <f>SUM(H53:H53)</f>
        <v>0</v>
      </c>
      <c r="I54" s="76">
        <f>SUM(I53:I53)</f>
        <v>0</v>
      </c>
      <c r="J54" s="76">
        <f>SUM(J53:J53)</f>
        <v>0</v>
      </c>
    </row>
    <row r="55" spans="1:10" ht="12.95" customHeight="1">
      <c r="A55" s="27" t="s">
        <v>34</v>
      </c>
      <c r="B55" s="30"/>
      <c r="C55" s="31"/>
      <c r="D55" s="31"/>
      <c r="E55" s="61"/>
      <c r="F55" s="61"/>
      <c r="G55" s="61"/>
      <c r="H55" s="64"/>
      <c r="I55" s="65"/>
      <c r="J55" s="64"/>
    </row>
    <row r="56" spans="1:10" ht="12.95" customHeight="1">
      <c r="A56" s="67" t="s">
        <v>13</v>
      </c>
      <c r="B56" s="12"/>
      <c r="C56" s="11"/>
      <c r="D56" s="11"/>
      <c r="E56" s="68"/>
      <c r="F56" s="68"/>
      <c r="G56" s="68"/>
      <c r="H56" s="21"/>
      <c r="I56" s="16">
        <v>0</v>
      </c>
      <c r="J56" s="21"/>
    </row>
    <row r="57" spans="1:10" ht="12.75" customHeight="1">
      <c r="A57" s="31"/>
      <c r="B57" s="30"/>
      <c r="C57" s="31"/>
      <c r="D57" s="31"/>
      <c r="E57" s="95" t="s">
        <v>35</v>
      </c>
      <c r="F57" s="96"/>
      <c r="G57" s="97"/>
      <c r="H57" s="62"/>
      <c r="I57" s="66">
        <f>SUM(I56:I56)</f>
        <v>0</v>
      </c>
      <c r="J57" s="28"/>
    </row>
    <row r="58" spans="1:10" ht="12.95" customHeight="1">
      <c r="A58" s="31"/>
      <c r="B58" s="30"/>
      <c r="C58" s="31"/>
      <c r="D58" s="31"/>
      <c r="E58" s="45"/>
      <c r="F58" s="45"/>
      <c r="G58" s="46"/>
      <c r="H58" s="62"/>
      <c r="I58" s="63"/>
      <c r="J58" s="28"/>
    </row>
    <row r="59" spans="2:10" ht="12.95" customHeight="1">
      <c r="B59" s="47" t="s">
        <v>33</v>
      </c>
      <c r="C59" s="35"/>
      <c r="D59" s="35"/>
      <c r="E59" s="106" t="s">
        <v>16</v>
      </c>
      <c r="F59" s="107"/>
      <c r="G59" s="107"/>
      <c r="H59" s="108"/>
      <c r="I59" s="42">
        <f>I7</f>
        <v>18.5</v>
      </c>
      <c r="J59" s="42"/>
    </row>
    <row r="60" spans="2:10" ht="12.95" customHeight="1">
      <c r="B60" s="34"/>
      <c r="C60" s="35"/>
      <c r="D60" s="35"/>
      <c r="E60" s="106" t="s">
        <v>24</v>
      </c>
      <c r="F60" s="107"/>
      <c r="G60" s="107"/>
      <c r="H60" s="108"/>
      <c r="I60" s="42">
        <f>I51+I8</f>
        <v>18.499999999999844</v>
      </c>
      <c r="J60" s="18"/>
    </row>
    <row r="61" spans="2:10" ht="12.95" customHeight="1">
      <c r="B61" s="34"/>
      <c r="C61" s="35"/>
      <c r="D61" s="35"/>
      <c r="E61" s="106" t="s">
        <v>25</v>
      </c>
      <c r="F61" s="107"/>
      <c r="G61" s="107"/>
      <c r="H61" s="108"/>
      <c r="I61" s="42">
        <f>I54+I9</f>
        <v>0</v>
      </c>
      <c r="J61" s="41"/>
    </row>
    <row r="62" spans="2:10" ht="12.95" customHeight="1">
      <c r="B62" s="34"/>
      <c r="C62" s="35"/>
      <c r="D62" s="35"/>
      <c r="E62" s="106" t="s">
        <v>26</v>
      </c>
      <c r="F62" s="107"/>
      <c r="G62" s="107"/>
      <c r="H62" s="108"/>
      <c r="I62" s="42">
        <f>I60+I61</f>
        <v>18.499999999999844</v>
      </c>
      <c r="J62" s="41"/>
    </row>
    <row r="63" spans="2:10" ht="12.95" customHeight="1">
      <c r="B63" s="34"/>
      <c r="C63" s="35"/>
      <c r="D63" s="35"/>
      <c r="E63" s="103" t="s">
        <v>27</v>
      </c>
      <c r="F63" s="104"/>
      <c r="G63" s="104"/>
      <c r="H63" s="105"/>
      <c r="I63" s="42">
        <f>I59-I62</f>
        <v>1.5631940186722204E-13</v>
      </c>
      <c r="J63" s="41"/>
    </row>
    <row r="64" spans="2:10" ht="12.95" customHeight="1">
      <c r="B64" s="34"/>
      <c r="C64" s="35"/>
      <c r="D64" s="35"/>
      <c r="E64" s="103" t="s">
        <v>28</v>
      </c>
      <c r="F64" s="104"/>
      <c r="G64" s="104"/>
      <c r="H64" s="105"/>
      <c r="I64" s="42">
        <f>I57</f>
        <v>0</v>
      </c>
      <c r="J64" s="41"/>
    </row>
    <row r="65" spans="5:10" ht="12.95" customHeight="1">
      <c r="E65" s="55" t="s">
        <v>29</v>
      </c>
      <c r="G65" s="34"/>
      <c r="H65" s="56">
        <v>43942</v>
      </c>
      <c r="J65" s="56">
        <v>43957</v>
      </c>
    </row>
    <row r="66" spans="2:10" ht="12.95" customHeight="1">
      <c r="B66" s="47" t="s">
        <v>36</v>
      </c>
      <c r="C66" s="35"/>
      <c r="D66" s="35"/>
      <c r="E66" s="57" t="s">
        <v>30</v>
      </c>
      <c r="F66" s="48"/>
      <c r="G66" s="49"/>
      <c r="H66" s="58">
        <v>505492.88</v>
      </c>
      <c r="I66" s="42">
        <f>I59</f>
        <v>18.5</v>
      </c>
      <c r="J66" s="42">
        <f>H66+I66</f>
        <v>505511.38</v>
      </c>
    </row>
    <row r="67" spans="2:10" ht="12.95" customHeight="1">
      <c r="B67" s="34"/>
      <c r="C67" s="35"/>
      <c r="D67" s="35"/>
      <c r="E67" s="50" t="s">
        <v>24</v>
      </c>
      <c r="F67" s="51"/>
      <c r="G67" s="40"/>
      <c r="H67" s="59">
        <v>382401.65</v>
      </c>
      <c r="I67" s="42">
        <f>I51+I8</f>
        <v>18.499999999999844</v>
      </c>
      <c r="J67" s="41">
        <f>H67+I67</f>
        <v>382420.15</v>
      </c>
    </row>
    <row r="68" spans="2:10" ht="12.95" customHeight="1">
      <c r="B68" s="34"/>
      <c r="C68" s="35"/>
      <c r="D68" s="35"/>
      <c r="E68" s="29" t="s">
        <v>25</v>
      </c>
      <c r="F68" s="34"/>
      <c r="G68" s="52"/>
      <c r="H68" s="59">
        <v>123091.23</v>
      </c>
      <c r="I68" s="42">
        <f>I54+I9</f>
        <v>0</v>
      </c>
      <c r="J68" s="41">
        <f>H68+I68</f>
        <v>123091.23</v>
      </c>
    </row>
    <row r="69" spans="2:10" ht="12.95" customHeight="1">
      <c r="B69" s="56" t="s">
        <v>72</v>
      </c>
      <c r="E69" s="53" t="s">
        <v>31</v>
      </c>
      <c r="F69" s="51"/>
      <c r="G69" s="40"/>
      <c r="H69" s="42">
        <f>H67+H68</f>
        <v>505492.88</v>
      </c>
      <c r="I69" s="42">
        <f>SUM(I67:I68)</f>
        <v>18.499999999999844</v>
      </c>
      <c r="J69" s="42">
        <f>SUM(J67:J68)</f>
        <v>505511.38</v>
      </c>
    </row>
    <row r="70" spans="5:10" ht="12.95" customHeight="1">
      <c r="E70" s="29" t="s">
        <v>19</v>
      </c>
      <c r="F70" s="34"/>
      <c r="G70" s="52"/>
      <c r="H70" s="41">
        <f>H66-H69</f>
        <v>0</v>
      </c>
      <c r="I70" s="42">
        <f>I66-I69</f>
        <v>1.5631940186722204E-13</v>
      </c>
      <c r="J70" s="41">
        <f>J66-J69</f>
        <v>0</v>
      </c>
    </row>
    <row r="71" spans="5:10" ht="12.95" customHeight="1">
      <c r="E71" s="53" t="s">
        <v>32</v>
      </c>
      <c r="F71" s="51"/>
      <c r="G71" s="40"/>
      <c r="H71" s="60">
        <v>0</v>
      </c>
      <c r="I71" s="42">
        <f>I64</f>
        <v>0</v>
      </c>
      <c r="J71" s="42">
        <f>H71+I71</f>
        <v>0</v>
      </c>
    </row>
    <row r="72" ht="12.95" customHeight="1"/>
    <row r="73" ht="12.95" customHeight="1"/>
  </sheetData>
  <mergeCells count="22">
    <mergeCell ref="G2:G3"/>
    <mergeCell ref="E7:G7"/>
    <mergeCell ref="E8:G8"/>
    <mergeCell ref="E10:G10"/>
    <mergeCell ref="A5:A6"/>
    <mergeCell ref="F2:F3"/>
    <mergeCell ref="B2:B3"/>
    <mergeCell ref="E2:E3"/>
    <mergeCell ref="E9:G9"/>
    <mergeCell ref="E64:H64"/>
    <mergeCell ref="E59:H59"/>
    <mergeCell ref="E60:H60"/>
    <mergeCell ref="E61:H61"/>
    <mergeCell ref="E62:H62"/>
    <mergeCell ref="E63:H63"/>
    <mergeCell ref="A12:A15"/>
    <mergeCell ref="E57:G57"/>
    <mergeCell ref="E54:G54"/>
    <mergeCell ref="E51:G51"/>
    <mergeCell ref="A16:A17"/>
    <mergeCell ref="A18:A41"/>
    <mergeCell ref="A42:A50"/>
  </mergeCells>
  <conditionalFormatting sqref="B1:B2">
    <cfRule type="expression" priority="43" dxfId="2" stopIfTrue="1">
      <formula>$K1="Z"</formula>
    </cfRule>
    <cfRule type="expression" priority="44" dxfId="1" stopIfTrue="1">
      <formula>$K1="T"</formula>
    </cfRule>
    <cfRule type="expression" priority="45" dxfId="0" stopIfTrue="1">
      <formula>$K1="Y"</formula>
    </cfRule>
  </conditionalFormatting>
  <conditionalFormatting sqref="B2">
    <cfRule type="expression" priority="40" dxfId="2" stopIfTrue="1">
      <formula>$K2="Z"</formula>
    </cfRule>
    <cfRule type="expression" priority="41" dxfId="1" stopIfTrue="1">
      <formula>$K2="T"</formula>
    </cfRule>
    <cfRule type="expression" priority="42" dxfId="0" stopIfTrue="1">
      <formula>$K2="Y"</formula>
    </cfRule>
  </conditionalFormatting>
  <conditionalFormatting sqref="C7:D9 B1:B2">
    <cfRule type="expression" priority="37" dxfId="2" stopIfTrue="1">
      <formula>#REF!="Z"</formula>
    </cfRule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H67">
    <cfRule type="expression" priority="22" dxfId="2" stopIfTrue="1">
      <formula>$J67="Z"</formula>
    </cfRule>
    <cfRule type="expression" priority="23" dxfId="1" stopIfTrue="1">
      <formula>$J67="T"</formula>
    </cfRule>
    <cfRule type="expression" priority="24" dxfId="0" stopIfTrue="1">
      <formula>$J67="Y"</formula>
    </cfRule>
  </conditionalFormatting>
  <conditionalFormatting sqref="H68">
    <cfRule type="expression" priority="19" dxfId="2" stopIfTrue="1">
      <formula>$J68="Z"</formula>
    </cfRule>
    <cfRule type="expression" priority="20" dxfId="1" stopIfTrue="1">
      <formula>$J68="T"</formula>
    </cfRule>
    <cfRule type="expression" priority="21" dxfId="0" stopIfTrue="1">
      <formula>$J68="Y"</formula>
    </cfRule>
  </conditionalFormatting>
  <conditionalFormatting sqref="H140">
    <cfRule type="expression" priority="16" dxfId="2" stopIfTrue="1">
      <formula>$J140="Z"</formula>
    </cfRule>
    <cfRule type="expression" priority="17" dxfId="1" stopIfTrue="1">
      <formula>$J140="T"</formula>
    </cfRule>
    <cfRule type="expression" priority="18" dxfId="0" stopIfTrue="1">
      <formula>$J140="Y"</formula>
    </cfRule>
  </conditionalFormatting>
  <conditionalFormatting sqref="H141">
    <cfRule type="expression" priority="13" dxfId="2" stopIfTrue="1">
      <formula>$J141="Z"</formula>
    </cfRule>
    <cfRule type="expression" priority="14" dxfId="1" stopIfTrue="1">
      <formula>$J141="T"</formula>
    </cfRule>
    <cfRule type="expression" priority="15" dxfId="0" stopIfTrue="1">
      <formula>$J141="Y"</formula>
    </cfRule>
  </conditionalFormatting>
  <conditionalFormatting sqref="H142">
    <cfRule type="expression" priority="10" dxfId="2" stopIfTrue="1">
      <formula>$J142="Z"</formula>
    </cfRule>
    <cfRule type="expression" priority="11" dxfId="1" stopIfTrue="1">
      <formula>$J142="T"</formula>
    </cfRule>
    <cfRule type="expression" priority="12" dxfId="0" stopIfTrue="1">
      <formula>$J142="Y"</formula>
    </cfRule>
  </conditionalFormatting>
  <conditionalFormatting sqref="H66">
    <cfRule type="expression" priority="7" dxfId="2" stopIfTrue="1">
      <formula>$J66="Z"</formula>
    </cfRule>
    <cfRule type="expression" priority="8" dxfId="1" stopIfTrue="1">
      <formula>$J66="T"</formula>
    </cfRule>
    <cfRule type="expression" priority="9" dxfId="0" stopIfTrue="1">
      <formula>$J66="Y"</formula>
    </cfRule>
  </conditionalFormatting>
  <conditionalFormatting sqref="H67">
    <cfRule type="expression" priority="4" dxfId="2" stopIfTrue="1">
      <formula>$J67="Z"</formula>
    </cfRule>
    <cfRule type="expression" priority="5" dxfId="1" stopIfTrue="1">
      <formula>$J67="T"</formula>
    </cfRule>
    <cfRule type="expression" priority="6" dxfId="0" stopIfTrue="1">
      <formula>$J67="Y"</formula>
    </cfRule>
  </conditionalFormatting>
  <conditionalFormatting sqref="H68">
    <cfRule type="expression" priority="1" dxfId="2" stopIfTrue="1">
      <formula>$J68="Z"</formula>
    </cfRule>
    <cfRule type="expression" priority="2" dxfId="1" stopIfTrue="1">
      <formula>$J68="T"</formula>
    </cfRule>
    <cfRule type="expression" priority="3" dxfId="0" stopIfTrue="1">
      <formula>$J68="Y"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7">
      <selection activeCell="A24" sqref="A24:J24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5.140625" style="54" customWidth="1"/>
    <col min="4" max="4" width="5.57421875" style="54" customWidth="1"/>
    <col min="5" max="5" width="6.28125" style="4" customWidth="1"/>
    <col min="6" max="6" width="6.140625" style="4" customWidth="1"/>
    <col min="7" max="7" width="6.28125" style="4" customWidth="1"/>
    <col min="8" max="8" width="10.7109375" style="4" customWidth="1"/>
    <col min="9" max="9" width="8.8515625" style="4" customWidth="1"/>
    <col min="10" max="10" width="10.7109375" style="4" customWidth="1"/>
    <col min="11" max="11" width="11.7109375" style="4" customWidth="1"/>
    <col min="12" max="16384" width="9.140625" style="4" customWidth="1"/>
  </cols>
  <sheetData>
    <row r="1" spans="1:10" ht="15">
      <c r="A1" s="1" t="s">
        <v>99</v>
      </c>
      <c r="B1" s="78"/>
      <c r="C1" s="3"/>
      <c r="D1" s="3"/>
      <c r="H1" s="78"/>
      <c r="I1" s="78"/>
      <c r="J1" s="1"/>
    </row>
    <row r="2" spans="1:10" s="78" customFormat="1" ht="15">
      <c r="A2" s="5" t="s">
        <v>0</v>
      </c>
      <c r="B2" s="109" t="s">
        <v>1</v>
      </c>
      <c r="C2" s="5"/>
      <c r="D2" s="5" t="s">
        <v>2</v>
      </c>
      <c r="E2" s="109" t="s">
        <v>3</v>
      </c>
      <c r="F2" s="109" t="s">
        <v>4</v>
      </c>
      <c r="G2" s="109" t="s">
        <v>5</v>
      </c>
      <c r="H2" s="5" t="s">
        <v>6</v>
      </c>
      <c r="I2" s="5" t="s">
        <v>7</v>
      </c>
      <c r="J2" s="5" t="s">
        <v>8</v>
      </c>
    </row>
    <row r="3" spans="1:10" s="78" customFormat="1" ht="15">
      <c r="A3" s="6" t="s">
        <v>9</v>
      </c>
      <c r="B3" s="110"/>
      <c r="C3" s="6"/>
      <c r="D3" s="6" t="s">
        <v>10</v>
      </c>
      <c r="E3" s="110"/>
      <c r="F3" s="110"/>
      <c r="G3" s="110"/>
      <c r="H3" s="6" t="s">
        <v>11</v>
      </c>
      <c r="I3" s="6" t="s">
        <v>71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84" t="s">
        <v>13</v>
      </c>
      <c r="B5" s="12"/>
      <c r="C5" s="13"/>
      <c r="D5" s="14"/>
      <c r="E5" s="11"/>
      <c r="F5" s="11"/>
      <c r="G5" s="14"/>
      <c r="H5" s="21">
        <v>0</v>
      </c>
      <c r="I5" s="16"/>
      <c r="J5" s="17">
        <f>H5+I5</f>
        <v>0</v>
      </c>
    </row>
    <row r="6" spans="1:10" s="25" customFormat="1" ht="15">
      <c r="A6" s="22"/>
      <c r="B6" s="23"/>
      <c r="C6" s="24"/>
      <c r="D6" s="24"/>
      <c r="E6" s="111" t="s">
        <v>16</v>
      </c>
      <c r="F6" s="111"/>
      <c r="G6" s="111"/>
      <c r="H6" s="15">
        <v>0</v>
      </c>
      <c r="I6" s="15">
        <v>0</v>
      </c>
      <c r="J6" s="15">
        <v>0</v>
      </c>
    </row>
    <row r="7" spans="1:10" s="25" customFormat="1" ht="15">
      <c r="A7" s="22"/>
      <c r="B7" s="26" t="s">
        <v>77</v>
      </c>
      <c r="C7" s="24"/>
      <c r="D7" s="24"/>
      <c r="E7" s="112" t="s">
        <v>17</v>
      </c>
      <c r="F7" s="112"/>
      <c r="G7" s="112"/>
      <c r="H7" s="15">
        <v>0</v>
      </c>
      <c r="I7" s="15">
        <v>0</v>
      </c>
      <c r="J7" s="15">
        <v>0</v>
      </c>
    </row>
    <row r="8" spans="1:10" s="25" customFormat="1" ht="15">
      <c r="A8" s="22"/>
      <c r="B8" s="27"/>
      <c r="C8" s="24"/>
      <c r="D8" s="24"/>
      <c r="E8" s="113" t="s">
        <v>18</v>
      </c>
      <c r="F8" s="113"/>
      <c r="G8" s="113"/>
      <c r="H8" s="28">
        <v>0</v>
      </c>
      <c r="I8" s="77">
        <v>0</v>
      </c>
      <c r="J8" s="28">
        <v>0</v>
      </c>
    </row>
    <row r="9" spans="1:10" ht="15">
      <c r="A9" s="29"/>
      <c r="B9" s="30"/>
      <c r="C9" s="31"/>
      <c r="D9" s="31"/>
      <c r="E9" s="113" t="s">
        <v>19</v>
      </c>
      <c r="F9" s="113"/>
      <c r="G9" s="113"/>
      <c r="H9" s="83">
        <f>H6-H7-H8</f>
        <v>0</v>
      </c>
      <c r="I9" s="32">
        <f>I6-I7-I8</f>
        <v>0</v>
      </c>
      <c r="J9" s="83">
        <f>J6-J7-J8</f>
        <v>0</v>
      </c>
    </row>
    <row r="10" spans="1:10" ht="15">
      <c r="A10" s="33" t="s">
        <v>20</v>
      </c>
      <c r="B10" s="34"/>
      <c r="C10" s="35"/>
      <c r="D10" s="35"/>
      <c r="E10" s="36"/>
      <c r="F10" s="34"/>
      <c r="G10" s="34"/>
      <c r="H10" s="37"/>
      <c r="I10" s="37"/>
      <c r="J10" s="38"/>
    </row>
    <row r="11" spans="1:10" ht="15">
      <c r="A11" s="102" t="s">
        <v>13</v>
      </c>
      <c r="B11" s="20" t="s">
        <v>122</v>
      </c>
      <c r="C11" s="13"/>
      <c r="D11" s="12"/>
      <c r="E11" s="11">
        <v>3419</v>
      </c>
      <c r="F11" s="11">
        <v>5222</v>
      </c>
      <c r="G11" s="14" t="s">
        <v>100</v>
      </c>
      <c r="H11" s="17">
        <v>7718</v>
      </c>
      <c r="I11" s="39">
        <v>-6763.9</v>
      </c>
      <c r="J11" s="17">
        <f aca="true" t="shared" si="0" ref="J11:J24">H11+I11</f>
        <v>954.1000000000004</v>
      </c>
    </row>
    <row r="12" spans="1:10" ht="15" customHeight="1">
      <c r="A12" s="102"/>
      <c r="B12" s="69" t="s">
        <v>109</v>
      </c>
      <c r="C12" s="70" t="s">
        <v>37</v>
      </c>
      <c r="D12" s="69"/>
      <c r="E12" s="71">
        <v>3421</v>
      </c>
      <c r="F12" s="71">
        <v>5222</v>
      </c>
      <c r="G12" s="72" t="s">
        <v>101</v>
      </c>
      <c r="H12" s="74">
        <v>0</v>
      </c>
      <c r="I12" s="75">
        <v>61.4</v>
      </c>
      <c r="J12" s="74">
        <f t="shared" si="0"/>
        <v>61.4</v>
      </c>
    </row>
    <row r="13" spans="1:10" ht="15" customHeight="1">
      <c r="A13" s="102"/>
      <c r="B13" s="69" t="s">
        <v>110</v>
      </c>
      <c r="C13" s="70" t="s">
        <v>37</v>
      </c>
      <c r="D13" s="69"/>
      <c r="E13" s="71">
        <v>3419</v>
      </c>
      <c r="F13" s="71">
        <v>5222</v>
      </c>
      <c r="G13" s="72" t="s">
        <v>102</v>
      </c>
      <c r="H13" s="74">
        <v>0</v>
      </c>
      <c r="I13" s="75">
        <v>1049.8</v>
      </c>
      <c r="J13" s="74">
        <f t="shared" si="0"/>
        <v>1049.8</v>
      </c>
    </row>
    <row r="14" spans="1:10" ht="15" customHeight="1">
      <c r="A14" s="102"/>
      <c r="B14" s="69" t="s">
        <v>111</v>
      </c>
      <c r="C14" s="70" t="s">
        <v>37</v>
      </c>
      <c r="D14" s="69"/>
      <c r="E14" s="71">
        <v>3419</v>
      </c>
      <c r="F14" s="71">
        <v>5222</v>
      </c>
      <c r="G14" s="72" t="s">
        <v>103</v>
      </c>
      <c r="H14" s="74">
        <v>0</v>
      </c>
      <c r="I14" s="75">
        <v>957.6</v>
      </c>
      <c r="J14" s="74">
        <f t="shared" si="0"/>
        <v>957.6</v>
      </c>
    </row>
    <row r="15" spans="1:10" ht="15" customHeight="1">
      <c r="A15" s="102"/>
      <c r="B15" s="69" t="s">
        <v>112</v>
      </c>
      <c r="C15" s="70" t="s">
        <v>37</v>
      </c>
      <c r="D15" s="69"/>
      <c r="E15" s="71">
        <v>3419</v>
      </c>
      <c r="F15" s="71">
        <v>5222</v>
      </c>
      <c r="G15" s="72" t="s">
        <v>104</v>
      </c>
      <c r="H15" s="74">
        <v>0</v>
      </c>
      <c r="I15" s="75">
        <v>77.5</v>
      </c>
      <c r="J15" s="74">
        <f t="shared" si="0"/>
        <v>77.5</v>
      </c>
    </row>
    <row r="16" spans="1:10" ht="15" customHeight="1">
      <c r="A16" s="102"/>
      <c r="B16" s="69" t="s">
        <v>113</v>
      </c>
      <c r="C16" s="70" t="s">
        <v>37</v>
      </c>
      <c r="D16" s="69"/>
      <c r="E16" s="71">
        <v>3421</v>
      </c>
      <c r="F16" s="71">
        <v>5222</v>
      </c>
      <c r="G16" s="72" t="s">
        <v>105</v>
      </c>
      <c r="H16" s="74">
        <v>0</v>
      </c>
      <c r="I16" s="75">
        <v>75</v>
      </c>
      <c r="J16" s="74">
        <f t="shared" si="0"/>
        <v>75</v>
      </c>
    </row>
    <row r="17" spans="1:10" ht="15" customHeight="1">
      <c r="A17" s="102"/>
      <c r="B17" s="69" t="s">
        <v>117</v>
      </c>
      <c r="C17" s="70" t="s">
        <v>37</v>
      </c>
      <c r="D17" s="69"/>
      <c r="E17" s="71">
        <v>3419</v>
      </c>
      <c r="F17" s="71">
        <v>5222</v>
      </c>
      <c r="G17" s="72" t="s">
        <v>106</v>
      </c>
      <c r="H17" s="74">
        <v>0</v>
      </c>
      <c r="I17" s="75">
        <v>101.5</v>
      </c>
      <c r="J17" s="74">
        <f t="shared" si="0"/>
        <v>101.5</v>
      </c>
    </row>
    <row r="18" spans="1:10" ht="15" customHeight="1">
      <c r="A18" s="102"/>
      <c r="B18" s="69" t="s">
        <v>114</v>
      </c>
      <c r="C18" s="70" t="s">
        <v>37</v>
      </c>
      <c r="D18" s="69"/>
      <c r="E18" s="71">
        <v>5512</v>
      </c>
      <c r="F18" s="71">
        <v>5222</v>
      </c>
      <c r="G18" s="72" t="s">
        <v>107</v>
      </c>
      <c r="H18" s="74">
        <v>0</v>
      </c>
      <c r="I18" s="75">
        <v>185</v>
      </c>
      <c r="J18" s="74">
        <f t="shared" si="0"/>
        <v>185</v>
      </c>
    </row>
    <row r="19" spans="1:10" ht="15" customHeight="1">
      <c r="A19" s="102"/>
      <c r="B19" s="69" t="s">
        <v>115</v>
      </c>
      <c r="C19" s="70" t="s">
        <v>37</v>
      </c>
      <c r="D19" s="69"/>
      <c r="E19" s="71">
        <v>3419</v>
      </c>
      <c r="F19" s="71">
        <v>5222</v>
      </c>
      <c r="G19" s="72" t="s">
        <v>118</v>
      </c>
      <c r="H19" s="74">
        <v>0</v>
      </c>
      <c r="I19" s="75">
        <v>439.2</v>
      </c>
      <c r="J19" s="74">
        <f t="shared" si="0"/>
        <v>439.2</v>
      </c>
    </row>
    <row r="20" spans="1:10" ht="15" customHeight="1">
      <c r="A20" s="102"/>
      <c r="B20" s="69" t="s">
        <v>116</v>
      </c>
      <c r="C20" s="70" t="s">
        <v>37</v>
      </c>
      <c r="D20" s="69"/>
      <c r="E20" s="71">
        <v>3419</v>
      </c>
      <c r="F20" s="71">
        <v>5222</v>
      </c>
      <c r="G20" s="72" t="s">
        <v>108</v>
      </c>
      <c r="H20" s="74">
        <v>0</v>
      </c>
      <c r="I20" s="75">
        <v>3816.9</v>
      </c>
      <c r="J20" s="74">
        <f t="shared" si="0"/>
        <v>3816.9</v>
      </c>
    </row>
    <row r="21" spans="1:10" ht="15" customHeight="1">
      <c r="A21" s="102" t="s">
        <v>14</v>
      </c>
      <c r="B21" s="20" t="s">
        <v>121</v>
      </c>
      <c r="C21" s="13"/>
      <c r="D21" s="12"/>
      <c r="E21" s="11">
        <v>3392</v>
      </c>
      <c r="F21" s="11">
        <v>5222</v>
      </c>
      <c r="G21" s="14" t="s">
        <v>123</v>
      </c>
      <c r="H21" s="17">
        <v>450</v>
      </c>
      <c r="I21" s="39">
        <v>-259.1</v>
      </c>
      <c r="J21" s="17">
        <f t="shared" si="0"/>
        <v>190.89999999999998</v>
      </c>
    </row>
    <row r="22" spans="1:10" ht="15" customHeight="1">
      <c r="A22" s="102"/>
      <c r="B22" s="80" t="s">
        <v>126</v>
      </c>
      <c r="C22" s="70" t="s">
        <v>37</v>
      </c>
      <c r="D22" s="69"/>
      <c r="E22" s="71">
        <v>3319</v>
      </c>
      <c r="F22" s="71">
        <v>5222</v>
      </c>
      <c r="G22" s="72" t="s">
        <v>124</v>
      </c>
      <c r="H22" s="74">
        <v>0</v>
      </c>
      <c r="I22" s="75">
        <v>184.5</v>
      </c>
      <c r="J22" s="74">
        <f t="shared" si="0"/>
        <v>184.5</v>
      </c>
    </row>
    <row r="23" spans="1:10" ht="15">
      <c r="A23" s="102"/>
      <c r="B23" s="80" t="s">
        <v>125</v>
      </c>
      <c r="C23" s="70" t="s">
        <v>37</v>
      </c>
      <c r="D23" s="69"/>
      <c r="E23" s="71">
        <v>3319</v>
      </c>
      <c r="F23" s="71">
        <v>5222</v>
      </c>
      <c r="G23" s="72" t="s">
        <v>127</v>
      </c>
      <c r="H23" s="74">
        <v>0</v>
      </c>
      <c r="I23" s="75">
        <v>74.6</v>
      </c>
      <c r="J23" s="74">
        <f t="shared" si="0"/>
        <v>74.6</v>
      </c>
    </row>
    <row r="24" spans="1:10" ht="15">
      <c r="A24" s="88" t="s">
        <v>15</v>
      </c>
      <c r="B24" s="80" t="s">
        <v>137</v>
      </c>
      <c r="C24" s="70"/>
      <c r="D24" s="69"/>
      <c r="E24" s="71">
        <v>6171</v>
      </c>
      <c r="F24" s="71">
        <v>5171</v>
      </c>
      <c r="G24" s="72" t="s">
        <v>136</v>
      </c>
      <c r="H24" s="74">
        <v>0</v>
      </c>
      <c r="I24" s="75">
        <v>250</v>
      </c>
      <c r="J24" s="74">
        <f t="shared" si="0"/>
        <v>250</v>
      </c>
    </row>
    <row r="25" spans="1:10" ht="15">
      <c r="A25" s="29"/>
      <c r="B25" s="34"/>
      <c r="C25" s="35"/>
      <c r="D25" s="35"/>
      <c r="E25" s="99" t="s">
        <v>21</v>
      </c>
      <c r="F25" s="100"/>
      <c r="G25" s="101"/>
      <c r="H25" s="43">
        <f>SUM(H11:H24)</f>
        <v>8168</v>
      </c>
      <c r="I25" s="43">
        <f>SUM(I11:I24)</f>
        <v>250.00000000000043</v>
      </c>
      <c r="J25" s="43">
        <f>SUM(J11:J24)</f>
        <v>8418</v>
      </c>
    </row>
    <row r="26" spans="1:10" ht="15">
      <c r="A26" s="82" t="s">
        <v>22</v>
      </c>
      <c r="B26" s="34"/>
      <c r="C26" s="35"/>
      <c r="D26" s="35"/>
      <c r="E26" s="36"/>
      <c r="F26" s="34"/>
      <c r="G26" s="34"/>
      <c r="H26" s="37"/>
      <c r="I26" s="37"/>
      <c r="J26" s="44"/>
    </row>
    <row r="27" spans="1:10" ht="15" customHeight="1">
      <c r="A27" s="92" t="s">
        <v>13</v>
      </c>
      <c r="B27" s="18" t="s">
        <v>141</v>
      </c>
      <c r="C27" s="19"/>
      <c r="D27" s="19"/>
      <c r="E27" s="19">
        <v>3639</v>
      </c>
      <c r="F27" s="19">
        <v>6121</v>
      </c>
      <c r="G27" s="14" t="s">
        <v>134</v>
      </c>
      <c r="H27" s="41">
        <v>775</v>
      </c>
      <c r="I27" s="41">
        <v>-200</v>
      </c>
      <c r="J27" s="41">
        <f>H27+I27</f>
        <v>575</v>
      </c>
    </row>
    <row r="28" spans="1:10" ht="15">
      <c r="A28" s="93"/>
      <c r="B28" s="69" t="s">
        <v>133</v>
      </c>
      <c r="C28" s="70" t="s">
        <v>37</v>
      </c>
      <c r="D28" s="71"/>
      <c r="E28" s="71">
        <v>2219</v>
      </c>
      <c r="F28" s="71">
        <v>6121</v>
      </c>
      <c r="G28" s="71">
        <v>9232</v>
      </c>
      <c r="H28" s="74">
        <v>0</v>
      </c>
      <c r="I28" s="74">
        <v>200</v>
      </c>
      <c r="J28" s="74">
        <f aca="true" t="shared" si="1" ref="J28:J31">H28+I28</f>
        <v>200</v>
      </c>
    </row>
    <row r="29" spans="1:10" ht="15">
      <c r="A29" s="93"/>
      <c r="B29" s="18" t="s">
        <v>135</v>
      </c>
      <c r="C29" s="19"/>
      <c r="D29" s="19"/>
      <c r="E29" s="19">
        <v>6171</v>
      </c>
      <c r="F29" s="19">
        <v>6121</v>
      </c>
      <c r="G29" s="19">
        <v>9329</v>
      </c>
      <c r="H29" s="41">
        <v>1600</v>
      </c>
      <c r="I29" s="41">
        <v>-250</v>
      </c>
      <c r="J29" s="41">
        <f t="shared" si="1"/>
        <v>1350</v>
      </c>
    </row>
    <row r="30" spans="1:10" ht="15">
      <c r="A30" s="93"/>
      <c r="B30" s="18" t="s">
        <v>139</v>
      </c>
      <c r="C30" s="19"/>
      <c r="D30" s="19"/>
      <c r="E30" s="19">
        <v>2212</v>
      </c>
      <c r="F30" s="19">
        <v>6121</v>
      </c>
      <c r="G30" s="19">
        <v>8241</v>
      </c>
      <c r="H30" s="41">
        <v>1590</v>
      </c>
      <c r="I30" s="41">
        <v>-250</v>
      </c>
      <c r="J30" s="41">
        <f t="shared" si="1"/>
        <v>1340</v>
      </c>
    </row>
    <row r="31" spans="1:10" ht="15">
      <c r="A31" s="94"/>
      <c r="B31" s="12" t="s">
        <v>138</v>
      </c>
      <c r="C31" s="13"/>
      <c r="D31" s="11"/>
      <c r="E31" s="11">
        <v>6171</v>
      </c>
      <c r="F31" s="11">
        <v>6121</v>
      </c>
      <c r="G31" s="14" t="s">
        <v>140</v>
      </c>
      <c r="H31" s="17">
        <v>840</v>
      </c>
      <c r="I31" s="17">
        <v>250</v>
      </c>
      <c r="J31" s="41">
        <f t="shared" si="1"/>
        <v>1090</v>
      </c>
    </row>
    <row r="32" spans="1:10" ht="15">
      <c r="A32" s="31"/>
      <c r="B32" s="30"/>
      <c r="C32" s="31"/>
      <c r="D32" s="31"/>
      <c r="E32" s="98" t="s">
        <v>23</v>
      </c>
      <c r="F32" s="98"/>
      <c r="G32" s="98"/>
      <c r="H32" s="76">
        <f>SUM(H27:H31)</f>
        <v>4805</v>
      </c>
      <c r="I32" s="76">
        <f aca="true" t="shared" si="2" ref="I32:J32">SUM(I27:I31)</f>
        <v>-250</v>
      </c>
      <c r="J32" s="76">
        <f t="shared" si="2"/>
        <v>4555</v>
      </c>
    </row>
    <row r="33" spans="1:10" ht="15">
      <c r="A33" s="27" t="s">
        <v>34</v>
      </c>
      <c r="B33" s="30"/>
      <c r="C33" s="31"/>
      <c r="D33" s="31"/>
      <c r="E33" s="61"/>
      <c r="F33" s="61"/>
      <c r="G33" s="61"/>
      <c r="H33" s="64"/>
      <c r="I33" s="65"/>
      <c r="J33" s="64"/>
    </row>
    <row r="34" spans="1:10" ht="15">
      <c r="A34" s="67" t="s">
        <v>13</v>
      </c>
      <c r="B34" s="12"/>
      <c r="C34" s="11"/>
      <c r="D34" s="11"/>
      <c r="E34" s="68"/>
      <c r="F34" s="68"/>
      <c r="G34" s="68"/>
      <c r="H34" s="21"/>
      <c r="I34" s="16">
        <v>0</v>
      </c>
      <c r="J34" s="21"/>
    </row>
    <row r="35" spans="1:10" ht="15">
      <c r="A35" s="31"/>
      <c r="B35" s="30"/>
      <c r="C35" s="31"/>
      <c r="D35" s="31"/>
      <c r="E35" s="95" t="s">
        <v>35</v>
      </c>
      <c r="F35" s="96"/>
      <c r="G35" s="97"/>
      <c r="H35" s="62"/>
      <c r="I35" s="66">
        <f>SUM(I34:I34)</f>
        <v>0</v>
      </c>
      <c r="J35" s="28"/>
    </row>
    <row r="36" spans="1:10" ht="15">
      <c r="A36" s="31"/>
      <c r="B36" s="30"/>
      <c r="C36" s="31"/>
      <c r="D36" s="31"/>
      <c r="E36" s="45"/>
      <c r="F36" s="45"/>
      <c r="G36" s="46"/>
      <c r="H36" s="62"/>
      <c r="I36" s="63"/>
      <c r="J36" s="28"/>
    </row>
    <row r="37" spans="2:10" ht="15">
      <c r="B37" s="47" t="s">
        <v>33</v>
      </c>
      <c r="C37" s="35"/>
      <c r="D37" s="35"/>
      <c r="E37" s="106" t="s">
        <v>16</v>
      </c>
      <c r="F37" s="107"/>
      <c r="G37" s="107"/>
      <c r="H37" s="108"/>
      <c r="I37" s="42">
        <f>I6</f>
        <v>0</v>
      </c>
      <c r="J37" s="42"/>
    </row>
    <row r="38" spans="2:10" ht="15">
      <c r="B38" s="34"/>
      <c r="C38" s="35"/>
      <c r="D38" s="35"/>
      <c r="E38" s="106" t="s">
        <v>24</v>
      </c>
      <c r="F38" s="107"/>
      <c r="G38" s="107"/>
      <c r="H38" s="108"/>
      <c r="I38" s="42">
        <f>I25+I7</f>
        <v>250.00000000000043</v>
      </c>
      <c r="J38" s="18"/>
    </row>
    <row r="39" spans="2:10" ht="15">
      <c r="B39" s="34"/>
      <c r="C39" s="35"/>
      <c r="D39" s="35"/>
      <c r="E39" s="106" t="s">
        <v>25</v>
      </c>
      <c r="F39" s="107"/>
      <c r="G39" s="107"/>
      <c r="H39" s="108"/>
      <c r="I39" s="42">
        <f>I32+I8</f>
        <v>-250</v>
      </c>
      <c r="J39" s="41"/>
    </row>
    <row r="40" spans="2:10" ht="15">
      <c r="B40" s="34"/>
      <c r="C40" s="35"/>
      <c r="D40" s="35"/>
      <c r="E40" s="106" t="s">
        <v>26</v>
      </c>
      <c r="F40" s="107"/>
      <c r="G40" s="107"/>
      <c r="H40" s="108"/>
      <c r="I40" s="42">
        <f>I38+I39</f>
        <v>4.263256414560601E-13</v>
      </c>
      <c r="J40" s="41"/>
    </row>
    <row r="41" spans="2:10" ht="15">
      <c r="B41" s="34"/>
      <c r="C41" s="35"/>
      <c r="D41" s="35"/>
      <c r="E41" s="103" t="s">
        <v>27</v>
      </c>
      <c r="F41" s="104"/>
      <c r="G41" s="104"/>
      <c r="H41" s="105"/>
      <c r="I41" s="42">
        <f>I37-I40</f>
        <v>-4.263256414560601E-13</v>
      </c>
      <c r="J41" s="41"/>
    </row>
    <row r="42" spans="2:10" ht="15">
      <c r="B42" s="34"/>
      <c r="C42" s="35"/>
      <c r="D42" s="35"/>
      <c r="E42" s="103" t="s">
        <v>28</v>
      </c>
      <c r="F42" s="104"/>
      <c r="G42" s="104"/>
      <c r="H42" s="105"/>
      <c r="I42" s="42">
        <f>I35</f>
        <v>0</v>
      </c>
      <c r="J42" s="41"/>
    </row>
    <row r="43" spans="2:10" ht="15">
      <c r="B43" s="34"/>
      <c r="C43" s="35"/>
      <c r="D43" s="35"/>
      <c r="E43" s="90"/>
      <c r="F43" s="90"/>
      <c r="G43" s="90"/>
      <c r="H43" s="90"/>
      <c r="I43" s="91"/>
      <c r="J43" s="37"/>
    </row>
    <row r="44" spans="5:10" ht="15">
      <c r="E44" s="55" t="s">
        <v>29</v>
      </c>
      <c r="G44" s="34"/>
      <c r="H44" s="56">
        <v>43957</v>
      </c>
      <c r="J44" s="56">
        <v>43957</v>
      </c>
    </row>
    <row r="45" spans="2:10" ht="15">
      <c r="B45" s="47" t="s">
        <v>36</v>
      </c>
      <c r="C45" s="35"/>
      <c r="D45" s="35"/>
      <c r="E45" s="57" t="s">
        <v>30</v>
      </c>
      <c r="F45" s="48"/>
      <c r="G45" s="49"/>
      <c r="H45" s="58">
        <v>505511.38</v>
      </c>
      <c r="I45" s="42">
        <f>I37</f>
        <v>0</v>
      </c>
      <c r="J45" s="42">
        <f>H45+I45</f>
        <v>505511.38</v>
      </c>
    </row>
    <row r="46" spans="2:10" ht="15">
      <c r="B46" s="34"/>
      <c r="C46" s="35"/>
      <c r="D46" s="35"/>
      <c r="E46" s="50" t="s">
        <v>24</v>
      </c>
      <c r="F46" s="51"/>
      <c r="G46" s="40"/>
      <c r="H46" s="59">
        <v>382420.15</v>
      </c>
      <c r="I46" s="42">
        <f>I25+I7</f>
        <v>250.00000000000043</v>
      </c>
      <c r="J46" s="41">
        <f>H46+I46</f>
        <v>382670.15</v>
      </c>
    </row>
    <row r="47" spans="2:10" ht="15">
      <c r="B47" s="34"/>
      <c r="C47" s="35"/>
      <c r="D47" s="35"/>
      <c r="E47" s="29" t="s">
        <v>25</v>
      </c>
      <c r="F47" s="34"/>
      <c r="G47" s="52"/>
      <c r="H47" s="59">
        <v>123091.23</v>
      </c>
      <c r="I47" s="42">
        <f>I32+I8</f>
        <v>-250</v>
      </c>
      <c r="J47" s="41">
        <f>H47+I47</f>
        <v>122841.23</v>
      </c>
    </row>
    <row r="48" spans="2:10" ht="15">
      <c r="B48" s="56" t="s">
        <v>72</v>
      </c>
      <c r="E48" s="53" t="s">
        <v>31</v>
      </c>
      <c r="F48" s="51"/>
      <c r="G48" s="40"/>
      <c r="H48" s="42">
        <f>H46+H47</f>
        <v>505511.38</v>
      </c>
      <c r="I48" s="42">
        <f>SUM(I46:I47)</f>
        <v>4.263256414560601E-13</v>
      </c>
      <c r="J48" s="42">
        <f>SUM(J46:J47)</f>
        <v>505511.38</v>
      </c>
    </row>
    <row r="49" spans="5:10" ht="15">
      <c r="E49" s="29" t="s">
        <v>19</v>
      </c>
      <c r="F49" s="34"/>
      <c r="G49" s="52"/>
      <c r="H49" s="41">
        <f>H45-H48</f>
        <v>0</v>
      </c>
      <c r="I49" s="42">
        <f>I45-I48</f>
        <v>-4.263256414560601E-13</v>
      </c>
      <c r="J49" s="41">
        <f>J45-J48</f>
        <v>0</v>
      </c>
    </row>
    <row r="50" spans="5:10" ht="15">
      <c r="E50" s="53" t="s">
        <v>32</v>
      </c>
      <c r="F50" s="51"/>
      <c r="G50" s="40"/>
      <c r="H50" s="60">
        <v>0</v>
      </c>
      <c r="I50" s="42">
        <f>I42</f>
        <v>0</v>
      </c>
      <c r="J50" s="42">
        <f>H50+I50</f>
        <v>0</v>
      </c>
    </row>
  </sheetData>
  <mergeCells count="20">
    <mergeCell ref="E7:G7"/>
    <mergeCell ref="E8:G8"/>
    <mergeCell ref="E9:G9"/>
    <mergeCell ref="B2:B3"/>
    <mergeCell ref="E2:E3"/>
    <mergeCell ref="F2:F3"/>
    <mergeCell ref="G2:G3"/>
    <mergeCell ref="E6:G6"/>
    <mergeCell ref="A11:A20"/>
    <mergeCell ref="A21:A23"/>
    <mergeCell ref="E39:H39"/>
    <mergeCell ref="E40:H40"/>
    <mergeCell ref="E41:H41"/>
    <mergeCell ref="A27:A31"/>
    <mergeCell ref="E42:H42"/>
    <mergeCell ref="E25:G25"/>
    <mergeCell ref="E32:G32"/>
    <mergeCell ref="E35:G35"/>
    <mergeCell ref="E37:H37"/>
    <mergeCell ref="E38:H38"/>
  </mergeCells>
  <conditionalFormatting sqref="B1:B2">
    <cfRule type="expression" priority="31" dxfId="2" stopIfTrue="1">
      <formula>$K1="Z"</formula>
    </cfRule>
    <cfRule type="expression" priority="32" dxfId="1" stopIfTrue="1">
      <formula>$K1="T"</formula>
    </cfRule>
    <cfRule type="expression" priority="33" dxfId="0" stopIfTrue="1">
      <formula>$K1="Y"</formula>
    </cfRule>
  </conditionalFormatting>
  <conditionalFormatting sqref="B2">
    <cfRule type="expression" priority="28" dxfId="2" stopIfTrue="1">
      <formula>$K2="Z"</formula>
    </cfRule>
    <cfRule type="expression" priority="29" dxfId="1" stopIfTrue="1">
      <formula>$K2="T"</formula>
    </cfRule>
    <cfRule type="expression" priority="30" dxfId="0" stopIfTrue="1">
      <formula>$K2="Y"</formula>
    </cfRule>
  </conditionalFormatting>
  <conditionalFormatting sqref="C6:D8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46">
    <cfRule type="expression" priority="22" dxfId="2" stopIfTrue="1">
      <formula>$J46="Z"</formula>
    </cfRule>
    <cfRule type="expression" priority="23" dxfId="1" stopIfTrue="1">
      <formula>$J46="T"</formula>
    </cfRule>
    <cfRule type="expression" priority="24" dxfId="0" stopIfTrue="1">
      <formula>$J46="Y"</formula>
    </cfRule>
  </conditionalFormatting>
  <conditionalFormatting sqref="H47">
    <cfRule type="expression" priority="19" dxfId="2" stopIfTrue="1">
      <formula>$J47="Z"</formula>
    </cfRule>
    <cfRule type="expression" priority="20" dxfId="1" stopIfTrue="1">
      <formula>$J47="T"</formula>
    </cfRule>
    <cfRule type="expression" priority="21" dxfId="0" stopIfTrue="1">
      <formula>$J47="Y"</formula>
    </cfRule>
  </conditionalFormatting>
  <conditionalFormatting sqref="H119">
    <cfRule type="expression" priority="16" dxfId="2" stopIfTrue="1">
      <formula>$J119="Z"</formula>
    </cfRule>
    <cfRule type="expression" priority="17" dxfId="1" stopIfTrue="1">
      <formula>$J119="T"</formula>
    </cfRule>
    <cfRule type="expression" priority="18" dxfId="0" stopIfTrue="1">
      <formula>$J119="Y"</formula>
    </cfRule>
  </conditionalFormatting>
  <conditionalFormatting sqref="H120">
    <cfRule type="expression" priority="13" dxfId="2" stopIfTrue="1">
      <formula>$J120="Z"</formula>
    </cfRule>
    <cfRule type="expression" priority="14" dxfId="1" stopIfTrue="1">
      <formula>$J120="T"</formula>
    </cfRule>
    <cfRule type="expression" priority="15" dxfId="0" stopIfTrue="1">
      <formula>$J120="Y"</formula>
    </cfRule>
  </conditionalFormatting>
  <conditionalFormatting sqref="H121">
    <cfRule type="expression" priority="10" dxfId="2" stopIfTrue="1">
      <formula>$J121="Z"</formula>
    </cfRule>
    <cfRule type="expression" priority="11" dxfId="1" stopIfTrue="1">
      <formula>$J121="T"</formula>
    </cfRule>
    <cfRule type="expression" priority="12" dxfId="0" stopIfTrue="1">
      <formula>$J121="Y"</formula>
    </cfRule>
  </conditionalFormatting>
  <conditionalFormatting sqref="H45">
    <cfRule type="expression" priority="7" dxfId="2" stopIfTrue="1">
      <formula>$J45="Z"</formula>
    </cfRule>
    <cfRule type="expression" priority="8" dxfId="1" stopIfTrue="1">
      <formula>$J45="T"</formula>
    </cfRule>
    <cfRule type="expression" priority="9" dxfId="0" stopIfTrue="1">
      <formula>$J45="Y"</formula>
    </cfRule>
  </conditionalFormatting>
  <conditionalFormatting sqref="H46">
    <cfRule type="expression" priority="4" dxfId="2" stopIfTrue="1">
      <formula>$J46="Z"</formula>
    </cfRule>
    <cfRule type="expression" priority="5" dxfId="1" stopIfTrue="1">
      <formula>$J46="T"</formula>
    </cfRule>
    <cfRule type="expression" priority="6" dxfId="0" stopIfTrue="1">
      <formula>$J46="Y"</formula>
    </cfRule>
  </conditionalFormatting>
  <conditionalFormatting sqref="H47">
    <cfRule type="expression" priority="1" dxfId="2" stopIfTrue="1">
      <formula>$J47="Z"</formula>
    </cfRule>
    <cfRule type="expression" priority="2" dxfId="1" stopIfTrue="1">
      <formula>$J47="T"</formula>
    </cfRule>
    <cfRule type="expression" priority="3" dxfId="0" stopIfTrue="1">
      <formula>$J47="Y"</formula>
    </cfRule>
  </conditionalFormatting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B36" sqref="B36"/>
    </sheetView>
  </sheetViews>
  <sheetFormatPr defaultColWidth="9.140625" defaultRowHeight="15"/>
  <cols>
    <col min="1" max="1" width="3.8515625" style="4" customWidth="1"/>
    <col min="2" max="2" width="70.8515625" style="4" customWidth="1"/>
    <col min="3" max="3" width="6.00390625" style="54" customWidth="1"/>
    <col min="4" max="4" width="10.00390625" style="54" bestFit="1" customWidth="1"/>
    <col min="5" max="7" width="6.7109375" style="4" customWidth="1"/>
    <col min="8" max="8" width="10.7109375" style="4" customWidth="1"/>
    <col min="9" max="9" width="8.8515625" style="4" customWidth="1"/>
    <col min="10" max="10" width="10.7109375" style="4" customWidth="1"/>
    <col min="11" max="11" width="11.7109375" style="4" customWidth="1"/>
    <col min="12" max="16384" width="9.140625" style="4" customWidth="1"/>
  </cols>
  <sheetData>
    <row r="1" spans="1:10" ht="15">
      <c r="A1" s="1" t="s">
        <v>70</v>
      </c>
      <c r="B1" s="78"/>
      <c r="C1" s="3"/>
      <c r="D1" s="3"/>
      <c r="H1" s="78" t="s">
        <v>143</v>
      </c>
      <c r="I1" s="78"/>
      <c r="J1" s="1"/>
    </row>
    <row r="2" spans="1:10" s="78" customFormat="1" ht="15">
      <c r="A2" s="5" t="s">
        <v>132</v>
      </c>
      <c r="B2" s="109" t="s">
        <v>1</v>
      </c>
      <c r="C2" s="5"/>
      <c r="D2" s="5" t="s">
        <v>2</v>
      </c>
      <c r="E2" s="109" t="s">
        <v>3</v>
      </c>
      <c r="F2" s="109" t="s">
        <v>4</v>
      </c>
      <c r="G2" s="109" t="s">
        <v>5</v>
      </c>
      <c r="H2" s="5" t="s">
        <v>6</v>
      </c>
      <c r="I2" s="5" t="s">
        <v>7</v>
      </c>
      <c r="J2" s="5" t="s">
        <v>8</v>
      </c>
    </row>
    <row r="3" spans="1:10" s="78" customFormat="1" ht="15">
      <c r="A3" s="6" t="s">
        <v>131</v>
      </c>
      <c r="B3" s="110"/>
      <c r="C3" s="6"/>
      <c r="D3" s="6" t="s">
        <v>10</v>
      </c>
      <c r="E3" s="110"/>
      <c r="F3" s="110"/>
      <c r="G3" s="110"/>
      <c r="H3" s="6" t="s">
        <v>11</v>
      </c>
      <c r="I3" s="6" t="s">
        <v>71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02" t="s">
        <v>13</v>
      </c>
      <c r="B5" s="69" t="s">
        <v>97</v>
      </c>
      <c r="C5" s="70" t="s">
        <v>37</v>
      </c>
      <c r="D5" s="72" t="s">
        <v>76</v>
      </c>
      <c r="E5" s="71"/>
      <c r="F5" s="71">
        <v>4122</v>
      </c>
      <c r="G5" s="72" t="s">
        <v>75</v>
      </c>
      <c r="H5" s="73">
        <v>0</v>
      </c>
      <c r="I5" s="79">
        <v>18.5</v>
      </c>
      <c r="J5" s="74">
        <f>H5+I5</f>
        <v>18.5</v>
      </c>
    </row>
    <row r="6" spans="1:10" ht="15">
      <c r="A6" s="102"/>
      <c r="B6" s="69" t="s">
        <v>98</v>
      </c>
      <c r="C6" s="70" t="s">
        <v>37</v>
      </c>
      <c r="D6" s="72" t="s">
        <v>76</v>
      </c>
      <c r="E6" s="71">
        <v>3421</v>
      </c>
      <c r="F6" s="71">
        <v>5336</v>
      </c>
      <c r="G6" s="72" t="s">
        <v>75</v>
      </c>
      <c r="H6" s="73">
        <v>0</v>
      </c>
      <c r="I6" s="79">
        <v>18.5</v>
      </c>
      <c r="J6" s="74">
        <f aca="true" t="shared" si="0" ref="J6">H6+I6</f>
        <v>18.5</v>
      </c>
    </row>
    <row r="7" spans="1:10" s="25" customFormat="1" ht="15">
      <c r="A7" s="22"/>
      <c r="B7" s="23"/>
      <c r="C7" s="24"/>
      <c r="D7" s="24"/>
      <c r="E7" s="111" t="s">
        <v>16</v>
      </c>
      <c r="F7" s="111"/>
      <c r="G7" s="111"/>
      <c r="H7" s="15">
        <f>H5</f>
        <v>0</v>
      </c>
      <c r="I7" s="15">
        <f aca="true" t="shared" si="1" ref="I7:J7">I5</f>
        <v>18.5</v>
      </c>
      <c r="J7" s="15">
        <f t="shared" si="1"/>
        <v>18.5</v>
      </c>
    </row>
    <row r="8" spans="1:10" s="25" customFormat="1" ht="15">
      <c r="A8" s="22"/>
      <c r="B8" s="26" t="s">
        <v>77</v>
      </c>
      <c r="C8" s="24"/>
      <c r="D8" s="24"/>
      <c r="E8" s="112" t="s">
        <v>17</v>
      </c>
      <c r="F8" s="112"/>
      <c r="G8" s="112"/>
      <c r="H8" s="15">
        <f>H6</f>
        <v>0</v>
      </c>
      <c r="I8" s="15">
        <f>I6</f>
        <v>18.5</v>
      </c>
      <c r="J8" s="15">
        <f>J6</f>
        <v>18.5</v>
      </c>
    </row>
    <row r="9" spans="1:10" s="25" customFormat="1" ht="15">
      <c r="A9" s="22"/>
      <c r="B9" s="27"/>
      <c r="C9" s="24"/>
      <c r="D9" s="24"/>
      <c r="E9" s="113" t="s">
        <v>18</v>
      </c>
      <c r="F9" s="113"/>
      <c r="G9" s="113"/>
      <c r="H9" s="28">
        <v>0</v>
      </c>
      <c r="I9" s="77">
        <v>0</v>
      </c>
      <c r="J9" s="28">
        <v>0</v>
      </c>
    </row>
    <row r="10" spans="1:10" ht="15">
      <c r="A10" s="29"/>
      <c r="B10" s="30"/>
      <c r="C10" s="31"/>
      <c r="D10" s="31"/>
      <c r="E10" s="113" t="s">
        <v>19</v>
      </c>
      <c r="F10" s="113"/>
      <c r="G10" s="113"/>
      <c r="H10" s="83">
        <f>H7-H8-H9</f>
        <v>0</v>
      </c>
      <c r="I10" s="32">
        <f>I7-I8-I9</f>
        <v>0</v>
      </c>
      <c r="J10" s="83">
        <f>J7-J8-J9</f>
        <v>0</v>
      </c>
    </row>
    <row r="11" spans="1:10" ht="15">
      <c r="A11" s="33" t="s">
        <v>20</v>
      </c>
      <c r="B11" s="34"/>
      <c r="C11" s="35"/>
      <c r="D11" s="35"/>
      <c r="E11" s="36"/>
      <c r="F11" s="34"/>
      <c r="G11" s="34"/>
      <c r="H11" s="37"/>
      <c r="I11" s="37"/>
      <c r="J11" s="38"/>
    </row>
    <row r="12" spans="1:10" ht="15">
      <c r="A12" s="92" t="s">
        <v>13</v>
      </c>
      <c r="B12" s="20" t="s">
        <v>73</v>
      </c>
      <c r="C12" s="13"/>
      <c r="D12" s="12"/>
      <c r="E12" s="11">
        <v>4359</v>
      </c>
      <c r="F12" s="11">
        <v>5901</v>
      </c>
      <c r="G12" s="14" t="s">
        <v>74</v>
      </c>
      <c r="H12" s="17">
        <v>490</v>
      </c>
      <c r="I12" s="39">
        <v>-447.63</v>
      </c>
      <c r="J12" s="17">
        <f>H12+I12</f>
        <v>42.370000000000005</v>
      </c>
    </row>
    <row r="13" spans="1:10" ht="15">
      <c r="A13" s="93"/>
      <c r="B13" s="80" t="s">
        <v>73</v>
      </c>
      <c r="C13" s="70" t="s">
        <v>37</v>
      </c>
      <c r="D13" s="69"/>
      <c r="E13" s="71">
        <v>6402</v>
      </c>
      <c r="F13" s="71">
        <v>5364</v>
      </c>
      <c r="G13" s="72" t="s">
        <v>74</v>
      </c>
      <c r="H13" s="74">
        <v>0</v>
      </c>
      <c r="I13" s="75">
        <v>447.63</v>
      </c>
      <c r="J13" s="74">
        <f>H13+I13</f>
        <v>447.63</v>
      </c>
    </row>
    <row r="14" spans="1:10" ht="15">
      <c r="A14" s="93"/>
      <c r="B14" s="20" t="s">
        <v>95</v>
      </c>
      <c r="C14" s="13"/>
      <c r="D14" s="12">
        <v>104513013</v>
      </c>
      <c r="E14" s="11">
        <v>4359</v>
      </c>
      <c r="F14" s="11">
        <v>5011</v>
      </c>
      <c r="G14" s="14" t="s">
        <v>74</v>
      </c>
      <c r="H14" s="17">
        <v>89</v>
      </c>
      <c r="I14" s="39">
        <v>-3</v>
      </c>
      <c r="J14" s="17">
        <f aca="true" t="shared" si="2" ref="J14:J64">H14+I14</f>
        <v>86</v>
      </c>
    </row>
    <row r="15" spans="1:10" ht="15">
      <c r="A15" s="94"/>
      <c r="B15" s="20" t="s">
        <v>96</v>
      </c>
      <c r="C15" s="13"/>
      <c r="D15" s="12"/>
      <c r="E15" s="11">
        <v>4359</v>
      </c>
      <c r="F15" s="11">
        <v>5011</v>
      </c>
      <c r="G15" s="14" t="s">
        <v>74</v>
      </c>
      <c r="H15" s="17">
        <v>20</v>
      </c>
      <c r="I15" s="39">
        <v>3</v>
      </c>
      <c r="J15" s="17">
        <f t="shared" si="2"/>
        <v>23</v>
      </c>
    </row>
    <row r="16" spans="1:10" ht="15">
      <c r="A16" s="102" t="s">
        <v>14</v>
      </c>
      <c r="B16" s="18" t="s">
        <v>120</v>
      </c>
      <c r="C16" s="19"/>
      <c r="D16" s="19"/>
      <c r="E16" s="19">
        <v>4399</v>
      </c>
      <c r="F16" s="19">
        <v>5222</v>
      </c>
      <c r="G16" s="14" t="s">
        <v>40</v>
      </c>
      <c r="H16" s="17">
        <v>300</v>
      </c>
      <c r="I16" s="39">
        <v>-150</v>
      </c>
      <c r="J16" s="17">
        <f t="shared" si="2"/>
        <v>150</v>
      </c>
    </row>
    <row r="17" spans="1:10" ht="15">
      <c r="A17" s="102"/>
      <c r="B17" s="69" t="s">
        <v>94</v>
      </c>
      <c r="C17" s="70" t="s">
        <v>37</v>
      </c>
      <c r="D17" s="71"/>
      <c r="E17" s="71">
        <v>4225</v>
      </c>
      <c r="F17" s="71">
        <v>5221</v>
      </c>
      <c r="G17" s="72" t="s">
        <v>92</v>
      </c>
      <c r="H17" s="74">
        <v>0</v>
      </c>
      <c r="I17" s="75">
        <v>150</v>
      </c>
      <c r="J17" s="74">
        <f t="shared" si="2"/>
        <v>150</v>
      </c>
    </row>
    <row r="18" spans="1:10" ht="15">
      <c r="A18" s="92" t="s">
        <v>15</v>
      </c>
      <c r="B18" s="20" t="s">
        <v>119</v>
      </c>
      <c r="C18" s="13"/>
      <c r="D18" s="12"/>
      <c r="E18" s="11">
        <v>4357</v>
      </c>
      <c r="F18" s="11">
        <v>5222</v>
      </c>
      <c r="G18" s="14" t="s">
        <v>40</v>
      </c>
      <c r="H18" s="17">
        <v>3800</v>
      </c>
      <c r="I18" s="39">
        <v>-3500.1</v>
      </c>
      <c r="J18" s="17">
        <f t="shared" si="2"/>
        <v>299.9000000000001</v>
      </c>
    </row>
    <row r="19" spans="1:10" ht="15">
      <c r="A19" s="93"/>
      <c r="B19" s="80" t="s">
        <v>50</v>
      </c>
      <c r="C19" s="70" t="s">
        <v>37</v>
      </c>
      <c r="D19" s="69"/>
      <c r="E19" s="71">
        <v>4378</v>
      </c>
      <c r="F19" s="71">
        <v>5223</v>
      </c>
      <c r="G19" s="72" t="s">
        <v>42</v>
      </c>
      <c r="H19" s="74">
        <v>0</v>
      </c>
      <c r="I19" s="75">
        <v>49.3</v>
      </c>
      <c r="J19" s="74">
        <f t="shared" si="2"/>
        <v>49.3</v>
      </c>
    </row>
    <row r="20" spans="1:10" ht="15">
      <c r="A20" s="93"/>
      <c r="B20" s="80" t="s">
        <v>49</v>
      </c>
      <c r="C20" s="70" t="s">
        <v>37</v>
      </c>
      <c r="D20" s="69"/>
      <c r="E20" s="71">
        <v>4374</v>
      </c>
      <c r="F20" s="71">
        <v>5223</v>
      </c>
      <c r="G20" s="72" t="s">
        <v>42</v>
      </c>
      <c r="H20" s="74">
        <v>0</v>
      </c>
      <c r="I20" s="75">
        <v>22.7</v>
      </c>
      <c r="J20" s="74">
        <f t="shared" si="2"/>
        <v>22.7</v>
      </c>
    </row>
    <row r="21" spans="1:10" ht="15">
      <c r="A21" s="93"/>
      <c r="B21" s="80" t="s">
        <v>48</v>
      </c>
      <c r="C21" s="70" t="s">
        <v>37</v>
      </c>
      <c r="D21" s="69"/>
      <c r="E21" s="71">
        <v>4312</v>
      </c>
      <c r="F21" s="71">
        <v>5223</v>
      </c>
      <c r="G21" s="72" t="s">
        <v>42</v>
      </c>
      <c r="H21" s="74">
        <v>0</v>
      </c>
      <c r="I21" s="75">
        <v>108.1</v>
      </c>
      <c r="J21" s="74">
        <f t="shared" si="2"/>
        <v>108.1</v>
      </c>
    </row>
    <row r="22" spans="1:10" ht="15">
      <c r="A22" s="93"/>
      <c r="B22" s="80" t="s">
        <v>47</v>
      </c>
      <c r="C22" s="70" t="s">
        <v>37</v>
      </c>
      <c r="D22" s="69"/>
      <c r="E22" s="71">
        <v>4374</v>
      </c>
      <c r="F22" s="71">
        <v>5223</v>
      </c>
      <c r="G22" s="72" t="s">
        <v>42</v>
      </c>
      <c r="H22" s="74">
        <v>0</v>
      </c>
      <c r="I22" s="75">
        <v>12</v>
      </c>
      <c r="J22" s="74">
        <f t="shared" si="2"/>
        <v>12</v>
      </c>
    </row>
    <row r="23" spans="1:10" ht="15">
      <c r="A23" s="93"/>
      <c r="B23" s="80" t="s">
        <v>46</v>
      </c>
      <c r="C23" s="70" t="s">
        <v>37</v>
      </c>
      <c r="D23" s="69"/>
      <c r="E23" s="71">
        <v>4359</v>
      </c>
      <c r="F23" s="71">
        <v>5223</v>
      </c>
      <c r="G23" s="72" t="s">
        <v>42</v>
      </c>
      <c r="H23" s="74">
        <v>0</v>
      </c>
      <c r="I23" s="75">
        <v>7.2</v>
      </c>
      <c r="J23" s="74">
        <f t="shared" si="2"/>
        <v>7.2</v>
      </c>
    </row>
    <row r="24" spans="1:10" ht="15">
      <c r="A24" s="93"/>
      <c r="B24" s="80" t="s">
        <v>45</v>
      </c>
      <c r="C24" s="70" t="s">
        <v>37</v>
      </c>
      <c r="D24" s="69"/>
      <c r="E24" s="71">
        <v>4374</v>
      </c>
      <c r="F24" s="71">
        <v>5223</v>
      </c>
      <c r="G24" s="72" t="s">
        <v>42</v>
      </c>
      <c r="H24" s="74">
        <v>0</v>
      </c>
      <c r="I24" s="75">
        <v>125.4</v>
      </c>
      <c r="J24" s="74">
        <f t="shared" si="2"/>
        <v>125.4</v>
      </c>
    </row>
    <row r="25" spans="1:10" ht="15">
      <c r="A25" s="93"/>
      <c r="B25" s="80" t="s">
        <v>44</v>
      </c>
      <c r="C25" s="70" t="s">
        <v>37</v>
      </c>
      <c r="D25" s="69"/>
      <c r="E25" s="71">
        <v>4350</v>
      </c>
      <c r="F25" s="71">
        <v>5223</v>
      </c>
      <c r="G25" s="72" t="s">
        <v>42</v>
      </c>
      <c r="H25" s="74">
        <v>0</v>
      </c>
      <c r="I25" s="75">
        <v>591.2</v>
      </c>
      <c r="J25" s="74">
        <f t="shared" si="2"/>
        <v>591.2</v>
      </c>
    </row>
    <row r="26" spans="1:10" ht="15">
      <c r="A26" s="93"/>
      <c r="B26" s="80" t="s">
        <v>43</v>
      </c>
      <c r="C26" s="70" t="s">
        <v>37</v>
      </c>
      <c r="D26" s="69"/>
      <c r="E26" s="71">
        <v>4351</v>
      </c>
      <c r="F26" s="71">
        <v>5223</v>
      </c>
      <c r="G26" s="72" t="s">
        <v>42</v>
      </c>
      <c r="H26" s="74">
        <v>0</v>
      </c>
      <c r="I26" s="75">
        <v>320.7</v>
      </c>
      <c r="J26" s="74">
        <f t="shared" si="2"/>
        <v>320.7</v>
      </c>
    </row>
    <row r="27" spans="1:10" ht="15">
      <c r="A27" s="93"/>
      <c r="B27" s="80" t="s">
        <v>51</v>
      </c>
      <c r="C27" s="70" t="s">
        <v>37</v>
      </c>
      <c r="D27" s="69"/>
      <c r="E27" s="71">
        <v>4378</v>
      </c>
      <c r="F27" s="71">
        <v>5223</v>
      </c>
      <c r="G27" s="72" t="s">
        <v>42</v>
      </c>
      <c r="H27" s="74">
        <v>0</v>
      </c>
      <c r="I27" s="75">
        <v>434.3</v>
      </c>
      <c r="J27" s="74">
        <f t="shared" si="2"/>
        <v>434.3</v>
      </c>
    </row>
    <row r="28" spans="1:10" ht="15">
      <c r="A28" s="93"/>
      <c r="B28" s="80" t="s">
        <v>52</v>
      </c>
      <c r="C28" s="70" t="s">
        <v>37</v>
      </c>
      <c r="D28" s="69"/>
      <c r="E28" s="71">
        <v>4356</v>
      </c>
      <c r="F28" s="71">
        <v>5221</v>
      </c>
      <c r="G28" s="72" t="s">
        <v>53</v>
      </c>
      <c r="H28" s="74">
        <v>0</v>
      </c>
      <c r="I28" s="75">
        <v>10.8</v>
      </c>
      <c r="J28" s="74">
        <f t="shared" si="2"/>
        <v>10.8</v>
      </c>
    </row>
    <row r="29" spans="1:10" ht="15">
      <c r="A29" s="93"/>
      <c r="B29" s="80" t="s">
        <v>54</v>
      </c>
      <c r="C29" s="70" t="s">
        <v>37</v>
      </c>
      <c r="D29" s="69"/>
      <c r="E29" s="71">
        <v>4356</v>
      </c>
      <c r="F29" s="71">
        <v>5221</v>
      </c>
      <c r="G29" s="72" t="s">
        <v>53</v>
      </c>
      <c r="H29" s="74">
        <v>0</v>
      </c>
      <c r="I29" s="75">
        <v>61</v>
      </c>
      <c r="J29" s="74">
        <f t="shared" si="2"/>
        <v>61</v>
      </c>
    </row>
    <row r="30" spans="1:10" ht="15">
      <c r="A30" s="93"/>
      <c r="B30" s="80" t="s">
        <v>69</v>
      </c>
      <c r="C30" s="70" t="s">
        <v>37</v>
      </c>
      <c r="D30" s="69"/>
      <c r="E30" s="71">
        <v>4375</v>
      </c>
      <c r="F30" s="71">
        <v>5222</v>
      </c>
      <c r="G30" s="72" t="s">
        <v>55</v>
      </c>
      <c r="H30" s="74">
        <v>0</v>
      </c>
      <c r="I30" s="75">
        <v>294.2</v>
      </c>
      <c r="J30" s="74">
        <f t="shared" si="2"/>
        <v>294.2</v>
      </c>
    </row>
    <row r="31" spans="1:10" ht="15">
      <c r="A31" s="93"/>
      <c r="B31" s="80" t="s">
        <v>56</v>
      </c>
      <c r="C31" s="70" t="s">
        <v>37</v>
      </c>
      <c r="D31" s="69"/>
      <c r="E31" s="71">
        <v>4356</v>
      </c>
      <c r="F31" s="71">
        <v>5222</v>
      </c>
      <c r="G31" s="72" t="s">
        <v>57</v>
      </c>
      <c r="H31" s="74">
        <v>0</v>
      </c>
      <c r="I31" s="75">
        <v>25.8</v>
      </c>
      <c r="J31" s="74">
        <f t="shared" si="2"/>
        <v>25.8</v>
      </c>
    </row>
    <row r="32" spans="1:10" ht="15">
      <c r="A32" s="93"/>
      <c r="B32" s="80" t="s">
        <v>58</v>
      </c>
      <c r="C32" s="70" t="s">
        <v>37</v>
      </c>
      <c r="D32" s="69"/>
      <c r="E32" s="71">
        <v>4377</v>
      </c>
      <c r="F32" s="71">
        <v>5222</v>
      </c>
      <c r="G32" s="72" t="s">
        <v>57</v>
      </c>
      <c r="H32" s="74">
        <v>0</v>
      </c>
      <c r="I32" s="75">
        <v>127.1</v>
      </c>
      <c r="J32" s="74">
        <f t="shared" si="2"/>
        <v>127.1</v>
      </c>
    </row>
    <row r="33" spans="1:10" ht="15">
      <c r="A33" s="93"/>
      <c r="B33" s="80" t="s">
        <v>63</v>
      </c>
      <c r="C33" s="70" t="s">
        <v>37</v>
      </c>
      <c r="D33" s="69"/>
      <c r="E33" s="71">
        <v>4312</v>
      </c>
      <c r="F33" s="71">
        <v>5221</v>
      </c>
      <c r="G33" s="72" t="s">
        <v>59</v>
      </c>
      <c r="H33" s="74">
        <v>0</v>
      </c>
      <c r="I33" s="75">
        <v>20.3</v>
      </c>
      <c r="J33" s="74">
        <f t="shared" si="2"/>
        <v>20.3</v>
      </c>
    </row>
    <row r="34" spans="1:10" ht="15">
      <c r="A34" s="93"/>
      <c r="B34" s="80" t="s">
        <v>60</v>
      </c>
      <c r="C34" s="70" t="s">
        <v>37</v>
      </c>
      <c r="D34" s="69"/>
      <c r="E34" s="71">
        <v>4378</v>
      </c>
      <c r="F34" s="71">
        <v>5221</v>
      </c>
      <c r="G34" s="72" t="s">
        <v>59</v>
      </c>
      <c r="H34" s="74">
        <v>0</v>
      </c>
      <c r="I34" s="75">
        <v>170.2</v>
      </c>
      <c r="J34" s="74">
        <f t="shared" si="2"/>
        <v>170.2</v>
      </c>
    </row>
    <row r="35" spans="1:10" ht="15">
      <c r="A35" s="93"/>
      <c r="B35" s="80" t="s">
        <v>61</v>
      </c>
      <c r="C35" s="70" t="s">
        <v>37</v>
      </c>
      <c r="D35" s="69"/>
      <c r="E35" s="71">
        <v>4376</v>
      </c>
      <c r="F35" s="71">
        <v>5221</v>
      </c>
      <c r="G35" s="72" t="s">
        <v>59</v>
      </c>
      <c r="H35" s="74">
        <v>0</v>
      </c>
      <c r="I35" s="75">
        <v>144.6</v>
      </c>
      <c r="J35" s="74">
        <f t="shared" si="2"/>
        <v>144.6</v>
      </c>
    </row>
    <row r="36" spans="1:10" ht="15">
      <c r="A36" s="93"/>
      <c r="B36" s="80" t="s">
        <v>62</v>
      </c>
      <c r="C36" s="70" t="s">
        <v>37</v>
      </c>
      <c r="D36" s="69"/>
      <c r="E36" s="71">
        <v>4312</v>
      </c>
      <c r="F36" s="71">
        <v>5221</v>
      </c>
      <c r="G36" s="72" t="s">
        <v>59</v>
      </c>
      <c r="H36" s="74">
        <v>0</v>
      </c>
      <c r="I36" s="75">
        <v>10</v>
      </c>
      <c r="J36" s="74">
        <f t="shared" si="2"/>
        <v>10</v>
      </c>
    </row>
    <row r="37" spans="1:10" ht="15">
      <c r="A37" s="93"/>
      <c r="B37" s="80" t="s">
        <v>64</v>
      </c>
      <c r="C37" s="70" t="s">
        <v>37</v>
      </c>
      <c r="D37" s="69"/>
      <c r="E37" s="71">
        <v>4357</v>
      </c>
      <c r="F37" s="71">
        <v>5222</v>
      </c>
      <c r="G37" s="72" t="s">
        <v>57</v>
      </c>
      <c r="H37" s="74">
        <v>0</v>
      </c>
      <c r="I37" s="75">
        <v>242.1</v>
      </c>
      <c r="J37" s="74">
        <f t="shared" si="2"/>
        <v>242.1</v>
      </c>
    </row>
    <row r="38" spans="1:10" ht="15">
      <c r="A38" s="93"/>
      <c r="B38" s="80" t="s">
        <v>65</v>
      </c>
      <c r="C38" s="70" t="s">
        <v>37</v>
      </c>
      <c r="D38" s="69"/>
      <c r="E38" s="71">
        <v>4356</v>
      </c>
      <c r="F38" s="71">
        <v>5222</v>
      </c>
      <c r="G38" s="72" t="s">
        <v>57</v>
      </c>
      <c r="H38" s="74">
        <v>0</v>
      </c>
      <c r="I38" s="75">
        <v>90.1</v>
      </c>
      <c r="J38" s="74">
        <f t="shared" si="2"/>
        <v>90.1</v>
      </c>
    </row>
    <row r="39" spans="1:10" ht="15">
      <c r="A39" s="93"/>
      <c r="B39" s="80" t="s">
        <v>66</v>
      </c>
      <c r="C39" s="70" t="s">
        <v>37</v>
      </c>
      <c r="D39" s="69"/>
      <c r="E39" s="71">
        <v>4354</v>
      </c>
      <c r="F39" s="71">
        <v>5222</v>
      </c>
      <c r="G39" s="72" t="s">
        <v>57</v>
      </c>
      <c r="H39" s="74">
        <v>0</v>
      </c>
      <c r="I39" s="75">
        <v>275.9</v>
      </c>
      <c r="J39" s="74">
        <f t="shared" si="2"/>
        <v>275.9</v>
      </c>
    </row>
    <row r="40" spans="1:10" ht="15">
      <c r="A40" s="93"/>
      <c r="B40" s="80" t="s">
        <v>67</v>
      </c>
      <c r="C40" s="70" t="s">
        <v>37</v>
      </c>
      <c r="D40" s="69"/>
      <c r="E40" s="71">
        <v>4351</v>
      </c>
      <c r="F40" s="71">
        <v>5222</v>
      </c>
      <c r="G40" s="72" t="s">
        <v>57</v>
      </c>
      <c r="H40" s="74">
        <v>0</v>
      </c>
      <c r="I40" s="75">
        <v>100.4</v>
      </c>
      <c r="J40" s="74">
        <f t="shared" si="2"/>
        <v>100.4</v>
      </c>
    </row>
    <row r="41" spans="1:10" ht="15">
      <c r="A41" s="94"/>
      <c r="B41" s="80" t="s">
        <v>68</v>
      </c>
      <c r="C41" s="70" t="s">
        <v>37</v>
      </c>
      <c r="D41" s="69"/>
      <c r="E41" s="71">
        <v>4356</v>
      </c>
      <c r="F41" s="71">
        <v>5222</v>
      </c>
      <c r="G41" s="72" t="s">
        <v>57</v>
      </c>
      <c r="H41" s="74">
        <v>0</v>
      </c>
      <c r="I41" s="75">
        <v>256.7</v>
      </c>
      <c r="J41" s="74">
        <f t="shared" si="2"/>
        <v>256.7</v>
      </c>
    </row>
    <row r="42" spans="1:10" ht="15">
      <c r="A42" s="92" t="s">
        <v>39</v>
      </c>
      <c r="B42" s="20" t="s">
        <v>144</v>
      </c>
      <c r="C42" s="13"/>
      <c r="D42" s="12"/>
      <c r="E42" s="11">
        <v>4357</v>
      </c>
      <c r="F42" s="11">
        <v>5222</v>
      </c>
      <c r="G42" s="14" t="s">
        <v>40</v>
      </c>
      <c r="H42" s="17">
        <v>299.9</v>
      </c>
      <c r="I42" s="39">
        <v>-130.2</v>
      </c>
      <c r="J42" s="17">
        <f t="shared" si="2"/>
        <v>169.7</v>
      </c>
    </row>
    <row r="43" spans="1:10" ht="15">
      <c r="A43" s="93"/>
      <c r="B43" s="80" t="s">
        <v>79</v>
      </c>
      <c r="C43" s="70" t="s">
        <v>37</v>
      </c>
      <c r="D43" s="69"/>
      <c r="E43" s="71">
        <v>4356</v>
      </c>
      <c r="F43" s="71">
        <v>5221</v>
      </c>
      <c r="G43" s="72" t="s">
        <v>80</v>
      </c>
      <c r="H43" s="74">
        <v>0</v>
      </c>
      <c r="I43" s="75">
        <v>10.9</v>
      </c>
      <c r="J43" s="74">
        <f t="shared" si="2"/>
        <v>10.9</v>
      </c>
    </row>
    <row r="44" spans="1:10" ht="15">
      <c r="A44" s="93"/>
      <c r="B44" s="80" t="s">
        <v>81</v>
      </c>
      <c r="C44" s="70" t="s">
        <v>37</v>
      </c>
      <c r="D44" s="69"/>
      <c r="E44" s="71">
        <v>4357</v>
      </c>
      <c r="F44" s="71">
        <v>5221</v>
      </c>
      <c r="G44" s="72" t="s">
        <v>80</v>
      </c>
      <c r="H44" s="74">
        <v>0</v>
      </c>
      <c r="I44" s="75">
        <v>25.2</v>
      </c>
      <c r="J44" s="74">
        <f t="shared" si="2"/>
        <v>25.2</v>
      </c>
    </row>
    <row r="45" spans="1:10" ht="15">
      <c r="A45" s="93"/>
      <c r="B45" s="80" t="s">
        <v>82</v>
      </c>
      <c r="C45" s="70" t="s">
        <v>37</v>
      </c>
      <c r="D45" s="69"/>
      <c r="E45" s="71">
        <v>4357</v>
      </c>
      <c r="F45" s="71">
        <v>5221</v>
      </c>
      <c r="G45" s="72" t="s">
        <v>80</v>
      </c>
      <c r="H45" s="74">
        <v>0</v>
      </c>
      <c r="I45" s="75">
        <v>3.1</v>
      </c>
      <c r="J45" s="74">
        <f t="shared" si="2"/>
        <v>3.1</v>
      </c>
    </row>
    <row r="46" spans="1:10" ht="15">
      <c r="A46" s="93"/>
      <c r="B46" s="80" t="s">
        <v>84</v>
      </c>
      <c r="C46" s="70" t="s">
        <v>37</v>
      </c>
      <c r="D46" s="69"/>
      <c r="E46" s="71">
        <v>4371</v>
      </c>
      <c r="F46" s="71">
        <v>5222</v>
      </c>
      <c r="G46" s="72" t="s">
        <v>83</v>
      </c>
      <c r="H46" s="74">
        <v>0</v>
      </c>
      <c r="I46" s="75">
        <v>32.3</v>
      </c>
      <c r="J46" s="74">
        <f t="shared" si="2"/>
        <v>32.3</v>
      </c>
    </row>
    <row r="47" spans="1:10" ht="15">
      <c r="A47" s="93"/>
      <c r="B47" s="80" t="s">
        <v>85</v>
      </c>
      <c r="C47" s="70" t="s">
        <v>37</v>
      </c>
      <c r="D47" s="69"/>
      <c r="E47" s="71">
        <v>4312</v>
      </c>
      <c r="F47" s="71">
        <v>5221</v>
      </c>
      <c r="G47" s="72" t="s">
        <v>86</v>
      </c>
      <c r="H47" s="74">
        <v>0</v>
      </c>
      <c r="I47" s="75">
        <v>15.1</v>
      </c>
      <c r="J47" s="74">
        <f t="shared" si="2"/>
        <v>15.1</v>
      </c>
    </row>
    <row r="48" spans="1:10" ht="15">
      <c r="A48" s="93"/>
      <c r="B48" s="80" t="s">
        <v>89</v>
      </c>
      <c r="C48" s="70" t="s">
        <v>37</v>
      </c>
      <c r="D48" s="69"/>
      <c r="E48" s="71">
        <v>4312</v>
      </c>
      <c r="F48" s="71">
        <v>5221</v>
      </c>
      <c r="G48" s="72" t="s">
        <v>87</v>
      </c>
      <c r="H48" s="74">
        <v>0</v>
      </c>
      <c r="I48" s="75">
        <v>6.6</v>
      </c>
      <c r="J48" s="74">
        <f t="shared" si="2"/>
        <v>6.6</v>
      </c>
    </row>
    <row r="49" spans="1:10" ht="15">
      <c r="A49" s="93"/>
      <c r="B49" s="80" t="s">
        <v>88</v>
      </c>
      <c r="C49" s="70" t="s">
        <v>37</v>
      </c>
      <c r="D49" s="69"/>
      <c r="E49" s="71">
        <v>4379</v>
      </c>
      <c r="F49" s="71">
        <v>5221</v>
      </c>
      <c r="G49" s="72" t="s">
        <v>87</v>
      </c>
      <c r="H49" s="74">
        <v>0</v>
      </c>
      <c r="I49" s="75">
        <v>7</v>
      </c>
      <c r="J49" s="74">
        <f t="shared" si="2"/>
        <v>7</v>
      </c>
    </row>
    <row r="50" spans="1:10" ht="15">
      <c r="A50" s="94"/>
      <c r="B50" s="80" t="s">
        <v>90</v>
      </c>
      <c r="C50" s="70" t="s">
        <v>37</v>
      </c>
      <c r="D50" s="69"/>
      <c r="E50" s="71">
        <v>4356</v>
      </c>
      <c r="F50" s="71">
        <v>5339</v>
      </c>
      <c r="G50" s="72" t="s">
        <v>91</v>
      </c>
      <c r="H50" s="74">
        <v>0</v>
      </c>
      <c r="I50" s="75">
        <v>30</v>
      </c>
      <c r="J50" s="74">
        <f t="shared" si="2"/>
        <v>30</v>
      </c>
    </row>
    <row r="51" spans="1:10" ht="15">
      <c r="A51" s="102" t="s">
        <v>128</v>
      </c>
      <c r="B51" s="20" t="s">
        <v>122</v>
      </c>
      <c r="C51" s="13"/>
      <c r="D51" s="12"/>
      <c r="E51" s="11">
        <v>3419</v>
      </c>
      <c r="F51" s="11">
        <v>5222</v>
      </c>
      <c r="G51" s="14" t="s">
        <v>100</v>
      </c>
      <c r="H51" s="17">
        <v>7718</v>
      </c>
      <c r="I51" s="39">
        <v>-6763.9</v>
      </c>
      <c r="J51" s="17">
        <f t="shared" si="2"/>
        <v>954.1000000000004</v>
      </c>
    </row>
    <row r="52" spans="1:10" ht="15">
      <c r="A52" s="102"/>
      <c r="B52" s="69" t="s">
        <v>109</v>
      </c>
      <c r="C52" s="70" t="s">
        <v>37</v>
      </c>
      <c r="D52" s="69"/>
      <c r="E52" s="71">
        <v>3421</v>
      </c>
      <c r="F52" s="71">
        <v>5222</v>
      </c>
      <c r="G52" s="72" t="s">
        <v>101</v>
      </c>
      <c r="H52" s="74">
        <v>0</v>
      </c>
      <c r="I52" s="75">
        <v>61.4</v>
      </c>
      <c r="J52" s="74">
        <f t="shared" si="2"/>
        <v>61.4</v>
      </c>
    </row>
    <row r="53" spans="1:10" ht="15">
      <c r="A53" s="102"/>
      <c r="B53" s="69" t="s">
        <v>110</v>
      </c>
      <c r="C53" s="70" t="s">
        <v>37</v>
      </c>
      <c r="D53" s="69"/>
      <c r="E53" s="71">
        <v>3419</v>
      </c>
      <c r="F53" s="71">
        <v>5222</v>
      </c>
      <c r="G53" s="72" t="s">
        <v>102</v>
      </c>
      <c r="H53" s="74">
        <v>0</v>
      </c>
      <c r="I53" s="75">
        <v>1049.8</v>
      </c>
      <c r="J53" s="74">
        <f t="shared" si="2"/>
        <v>1049.8</v>
      </c>
    </row>
    <row r="54" spans="1:10" ht="15">
      <c r="A54" s="102"/>
      <c r="B54" s="69" t="s">
        <v>111</v>
      </c>
      <c r="C54" s="70" t="s">
        <v>37</v>
      </c>
      <c r="D54" s="69"/>
      <c r="E54" s="71">
        <v>3419</v>
      </c>
      <c r="F54" s="71">
        <v>5222</v>
      </c>
      <c r="G54" s="72" t="s">
        <v>103</v>
      </c>
      <c r="H54" s="74">
        <v>0</v>
      </c>
      <c r="I54" s="75">
        <v>957.6</v>
      </c>
      <c r="J54" s="74">
        <f t="shared" si="2"/>
        <v>957.6</v>
      </c>
    </row>
    <row r="55" spans="1:10" ht="15">
      <c r="A55" s="102"/>
      <c r="B55" s="69" t="s">
        <v>112</v>
      </c>
      <c r="C55" s="70" t="s">
        <v>37</v>
      </c>
      <c r="D55" s="69"/>
      <c r="E55" s="71">
        <v>3419</v>
      </c>
      <c r="F55" s="71">
        <v>5222</v>
      </c>
      <c r="G55" s="72" t="s">
        <v>104</v>
      </c>
      <c r="H55" s="74">
        <v>0</v>
      </c>
      <c r="I55" s="75">
        <v>77.5</v>
      </c>
      <c r="J55" s="74">
        <f t="shared" si="2"/>
        <v>77.5</v>
      </c>
    </row>
    <row r="56" spans="1:10" ht="15">
      <c r="A56" s="102"/>
      <c r="B56" s="69" t="s">
        <v>113</v>
      </c>
      <c r="C56" s="70" t="s">
        <v>37</v>
      </c>
      <c r="D56" s="69"/>
      <c r="E56" s="71">
        <v>3421</v>
      </c>
      <c r="F56" s="71">
        <v>5222</v>
      </c>
      <c r="G56" s="72" t="s">
        <v>105</v>
      </c>
      <c r="H56" s="74">
        <v>0</v>
      </c>
      <c r="I56" s="75">
        <v>75</v>
      </c>
      <c r="J56" s="74">
        <f t="shared" si="2"/>
        <v>75</v>
      </c>
    </row>
    <row r="57" spans="1:10" ht="15">
      <c r="A57" s="102"/>
      <c r="B57" s="69" t="s">
        <v>117</v>
      </c>
      <c r="C57" s="70" t="s">
        <v>37</v>
      </c>
      <c r="D57" s="69"/>
      <c r="E57" s="71">
        <v>3419</v>
      </c>
      <c r="F57" s="71">
        <v>5222</v>
      </c>
      <c r="G57" s="72" t="s">
        <v>106</v>
      </c>
      <c r="H57" s="74">
        <v>0</v>
      </c>
      <c r="I57" s="75">
        <v>101.5</v>
      </c>
      <c r="J57" s="74">
        <f t="shared" si="2"/>
        <v>101.5</v>
      </c>
    </row>
    <row r="58" spans="1:10" ht="15">
      <c r="A58" s="102"/>
      <c r="B58" s="69" t="s">
        <v>114</v>
      </c>
      <c r="C58" s="70" t="s">
        <v>37</v>
      </c>
      <c r="D58" s="69"/>
      <c r="E58" s="71">
        <v>5512</v>
      </c>
      <c r="F58" s="71">
        <v>5222</v>
      </c>
      <c r="G58" s="72" t="s">
        <v>107</v>
      </c>
      <c r="H58" s="74">
        <v>0</v>
      </c>
      <c r="I58" s="75">
        <v>185</v>
      </c>
      <c r="J58" s="74">
        <f t="shared" si="2"/>
        <v>185</v>
      </c>
    </row>
    <row r="59" spans="1:10" ht="15">
      <c r="A59" s="102"/>
      <c r="B59" s="69" t="s">
        <v>115</v>
      </c>
      <c r="C59" s="70" t="s">
        <v>37</v>
      </c>
      <c r="D59" s="69"/>
      <c r="E59" s="71">
        <v>3419</v>
      </c>
      <c r="F59" s="71">
        <v>5222</v>
      </c>
      <c r="G59" s="72" t="s">
        <v>118</v>
      </c>
      <c r="H59" s="74">
        <v>0</v>
      </c>
      <c r="I59" s="75">
        <v>439.2</v>
      </c>
      <c r="J59" s="74">
        <f t="shared" si="2"/>
        <v>439.2</v>
      </c>
    </row>
    <row r="60" spans="1:10" ht="15">
      <c r="A60" s="102"/>
      <c r="B60" s="69" t="s">
        <v>116</v>
      </c>
      <c r="C60" s="70" t="s">
        <v>37</v>
      </c>
      <c r="D60" s="69"/>
      <c r="E60" s="71">
        <v>3419</v>
      </c>
      <c r="F60" s="71">
        <v>5222</v>
      </c>
      <c r="G60" s="72" t="s">
        <v>108</v>
      </c>
      <c r="H60" s="74">
        <v>0</v>
      </c>
      <c r="I60" s="75">
        <v>3816.9</v>
      </c>
      <c r="J60" s="74">
        <f t="shared" si="2"/>
        <v>3816.9</v>
      </c>
    </row>
    <row r="61" spans="1:10" ht="15">
      <c r="A61" s="102" t="s">
        <v>129</v>
      </c>
      <c r="B61" s="20" t="s">
        <v>121</v>
      </c>
      <c r="C61" s="13"/>
      <c r="D61" s="12"/>
      <c r="E61" s="11">
        <v>3392</v>
      </c>
      <c r="F61" s="11">
        <v>5222</v>
      </c>
      <c r="G61" s="14" t="s">
        <v>123</v>
      </c>
      <c r="H61" s="17">
        <v>450</v>
      </c>
      <c r="I61" s="39">
        <v>-259.1</v>
      </c>
      <c r="J61" s="17">
        <f t="shared" si="2"/>
        <v>190.89999999999998</v>
      </c>
    </row>
    <row r="62" spans="1:10" ht="15">
      <c r="A62" s="102"/>
      <c r="B62" s="80" t="s">
        <v>126</v>
      </c>
      <c r="C62" s="70" t="s">
        <v>37</v>
      </c>
      <c r="D62" s="69"/>
      <c r="E62" s="71">
        <v>3319</v>
      </c>
      <c r="F62" s="71">
        <v>5222</v>
      </c>
      <c r="G62" s="72" t="s">
        <v>124</v>
      </c>
      <c r="H62" s="74">
        <v>0</v>
      </c>
      <c r="I62" s="75">
        <v>184.5</v>
      </c>
      <c r="J62" s="74">
        <f t="shared" si="2"/>
        <v>184.5</v>
      </c>
    </row>
    <row r="63" spans="1:10" ht="15">
      <c r="A63" s="102"/>
      <c r="B63" s="80" t="s">
        <v>125</v>
      </c>
      <c r="C63" s="70" t="s">
        <v>37</v>
      </c>
      <c r="D63" s="69"/>
      <c r="E63" s="71">
        <v>3319</v>
      </c>
      <c r="F63" s="71">
        <v>5222</v>
      </c>
      <c r="G63" s="72" t="s">
        <v>127</v>
      </c>
      <c r="H63" s="74">
        <v>0</v>
      </c>
      <c r="I63" s="75">
        <v>74.6</v>
      </c>
      <c r="J63" s="74">
        <f t="shared" si="2"/>
        <v>74.6</v>
      </c>
    </row>
    <row r="64" spans="1:10" ht="15">
      <c r="A64" s="89" t="s">
        <v>142</v>
      </c>
      <c r="B64" s="80" t="s">
        <v>137</v>
      </c>
      <c r="C64" s="70" t="s">
        <v>37</v>
      </c>
      <c r="D64" s="69"/>
      <c r="E64" s="71">
        <v>6171</v>
      </c>
      <c r="F64" s="71">
        <v>5171</v>
      </c>
      <c r="G64" s="72" t="s">
        <v>136</v>
      </c>
      <c r="H64" s="74">
        <v>0</v>
      </c>
      <c r="I64" s="75">
        <v>250</v>
      </c>
      <c r="J64" s="74">
        <f t="shared" si="2"/>
        <v>250</v>
      </c>
    </row>
    <row r="65" spans="1:10" ht="15">
      <c r="A65" s="29"/>
      <c r="B65" s="34"/>
      <c r="C65" s="35"/>
      <c r="D65" s="35"/>
      <c r="E65" s="99" t="s">
        <v>21</v>
      </c>
      <c r="F65" s="100"/>
      <c r="G65" s="101"/>
      <c r="H65" s="43">
        <f>SUM(H12:H64)</f>
        <v>13166.9</v>
      </c>
      <c r="I65" s="43">
        <f aca="true" t="shared" si="3" ref="I65:J65">SUM(I12:I64)</f>
        <v>250.00000000000043</v>
      </c>
      <c r="J65" s="43">
        <f t="shared" si="3"/>
        <v>13416.9</v>
      </c>
    </row>
    <row r="66" spans="1:10" ht="15">
      <c r="A66" s="82" t="s">
        <v>22</v>
      </c>
      <c r="B66" s="34"/>
      <c r="C66" s="35"/>
      <c r="D66" s="35"/>
      <c r="E66" s="36"/>
      <c r="F66" s="34"/>
      <c r="G66" s="34"/>
      <c r="H66" s="37"/>
      <c r="I66" s="37"/>
      <c r="J66" s="44"/>
    </row>
    <row r="67" spans="1:10" ht="15">
      <c r="A67" s="92" t="s">
        <v>13</v>
      </c>
      <c r="B67" s="18" t="s">
        <v>141</v>
      </c>
      <c r="C67" s="19"/>
      <c r="D67" s="19"/>
      <c r="E67" s="19">
        <v>3639</v>
      </c>
      <c r="F67" s="19">
        <v>6121</v>
      </c>
      <c r="G67" s="14" t="s">
        <v>134</v>
      </c>
      <c r="H67" s="41">
        <v>775</v>
      </c>
      <c r="I67" s="41">
        <v>-200</v>
      </c>
      <c r="J67" s="41">
        <f>H67+I67</f>
        <v>575</v>
      </c>
    </row>
    <row r="68" spans="1:10" ht="15">
      <c r="A68" s="93"/>
      <c r="B68" s="69" t="s">
        <v>133</v>
      </c>
      <c r="C68" s="70" t="s">
        <v>37</v>
      </c>
      <c r="D68" s="71"/>
      <c r="E68" s="71">
        <v>2219</v>
      </c>
      <c r="F68" s="71">
        <v>6121</v>
      </c>
      <c r="G68" s="71">
        <v>9232</v>
      </c>
      <c r="H68" s="74">
        <v>0</v>
      </c>
      <c r="I68" s="74">
        <v>200</v>
      </c>
      <c r="J68" s="74">
        <f aca="true" t="shared" si="4" ref="J68:J71">H68+I68</f>
        <v>200</v>
      </c>
    </row>
    <row r="69" spans="1:10" ht="15">
      <c r="A69" s="93"/>
      <c r="B69" s="18" t="s">
        <v>135</v>
      </c>
      <c r="C69" s="19"/>
      <c r="D69" s="19"/>
      <c r="E69" s="19">
        <v>6171</v>
      </c>
      <c r="F69" s="19">
        <v>6121</v>
      </c>
      <c r="G69" s="19">
        <v>9329</v>
      </c>
      <c r="H69" s="41">
        <v>1600</v>
      </c>
      <c r="I69" s="41">
        <v>-250</v>
      </c>
      <c r="J69" s="41">
        <f t="shared" si="4"/>
        <v>1350</v>
      </c>
    </row>
    <row r="70" spans="1:10" ht="15">
      <c r="A70" s="93"/>
      <c r="B70" s="18" t="s">
        <v>139</v>
      </c>
      <c r="C70" s="19"/>
      <c r="D70" s="19"/>
      <c r="E70" s="19">
        <v>2212</v>
      </c>
      <c r="F70" s="19">
        <v>6121</v>
      </c>
      <c r="G70" s="19">
        <v>8241</v>
      </c>
      <c r="H70" s="41">
        <v>1590</v>
      </c>
      <c r="I70" s="41">
        <v>-250</v>
      </c>
      <c r="J70" s="41">
        <f t="shared" si="4"/>
        <v>1340</v>
      </c>
    </row>
    <row r="71" spans="1:10" ht="15">
      <c r="A71" s="94"/>
      <c r="B71" s="12" t="s">
        <v>138</v>
      </c>
      <c r="C71" s="13"/>
      <c r="D71" s="11"/>
      <c r="E71" s="11">
        <v>6171</v>
      </c>
      <c r="F71" s="11">
        <v>6121</v>
      </c>
      <c r="G71" s="14" t="s">
        <v>140</v>
      </c>
      <c r="H71" s="17">
        <v>840</v>
      </c>
      <c r="I71" s="17">
        <v>250</v>
      </c>
      <c r="J71" s="41">
        <f t="shared" si="4"/>
        <v>1090</v>
      </c>
    </row>
    <row r="72" spans="1:10" ht="15">
      <c r="A72" s="85"/>
      <c r="B72" s="30"/>
      <c r="C72" s="31"/>
      <c r="D72" s="31"/>
      <c r="E72" s="98" t="s">
        <v>23</v>
      </c>
      <c r="F72" s="98"/>
      <c r="G72" s="98"/>
      <c r="H72" s="76">
        <f>SUM(H67:H71)</f>
        <v>4805</v>
      </c>
      <c r="I72" s="76">
        <f aca="true" t="shared" si="5" ref="I72:J72">SUM(I67:I71)</f>
        <v>-250</v>
      </c>
      <c r="J72" s="76">
        <f t="shared" si="5"/>
        <v>4555</v>
      </c>
    </row>
    <row r="73" spans="1:10" ht="15">
      <c r="A73" s="86" t="s">
        <v>34</v>
      </c>
      <c r="B73" s="30"/>
      <c r="C73" s="31"/>
      <c r="D73" s="31"/>
      <c r="E73" s="61"/>
      <c r="F73" s="61"/>
      <c r="G73" s="61"/>
      <c r="H73" s="64"/>
      <c r="I73" s="65"/>
      <c r="J73" s="87"/>
    </row>
    <row r="74" spans="1:10" ht="15">
      <c r="A74" s="67" t="s">
        <v>13</v>
      </c>
      <c r="B74" s="12"/>
      <c r="C74" s="11"/>
      <c r="D74" s="11"/>
      <c r="E74" s="68"/>
      <c r="F74" s="68"/>
      <c r="G74" s="68"/>
      <c r="H74" s="21"/>
      <c r="I74" s="16">
        <v>0</v>
      </c>
      <c r="J74" s="21"/>
    </row>
    <row r="75" spans="1:10" ht="15">
      <c r="A75" s="31"/>
      <c r="B75" s="30"/>
      <c r="C75" s="31"/>
      <c r="D75" s="31"/>
      <c r="E75" s="95" t="s">
        <v>35</v>
      </c>
      <c r="F75" s="96"/>
      <c r="G75" s="97"/>
      <c r="H75" s="62"/>
      <c r="I75" s="66">
        <f>SUM(I74:I74)</f>
        <v>0</v>
      </c>
      <c r="J75" s="28"/>
    </row>
    <row r="76" spans="1:10" ht="15">
      <c r="A76" s="31"/>
      <c r="B76" s="30"/>
      <c r="C76" s="31"/>
      <c r="D76" s="31"/>
      <c r="E76" s="45"/>
      <c r="F76" s="45"/>
      <c r="G76" s="46"/>
      <c r="H76" s="62"/>
      <c r="I76" s="63"/>
      <c r="J76" s="28"/>
    </row>
    <row r="77" spans="2:10" ht="15">
      <c r="B77" s="47" t="s">
        <v>33</v>
      </c>
      <c r="C77" s="35"/>
      <c r="D77" s="35"/>
      <c r="E77" s="106" t="s">
        <v>16</v>
      </c>
      <c r="F77" s="107"/>
      <c r="G77" s="107"/>
      <c r="H77" s="108"/>
      <c r="I77" s="42">
        <f>I7</f>
        <v>18.5</v>
      </c>
      <c r="J77" s="42"/>
    </row>
    <row r="78" spans="2:10" ht="15">
      <c r="B78" s="34"/>
      <c r="C78" s="35"/>
      <c r="D78" s="35"/>
      <c r="E78" s="106" t="s">
        <v>24</v>
      </c>
      <c r="F78" s="107"/>
      <c r="G78" s="107"/>
      <c r="H78" s="108"/>
      <c r="I78" s="42">
        <f>I65+I8</f>
        <v>268.50000000000045</v>
      </c>
      <c r="J78" s="18"/>
    </row>
    <row r="79" spans="2:10" ht="15">
      <c r="B79" s="34"/>
      <c r="C79" s="35"/>
      <c r="D79" s="35"/>
      <c r="E79" s="106" t="s">
        <v>25</v>
      </c>
      <c r="F79" s="107"/>
      <c r="G79" s="107"/>
      <c r="H79" s="108"/>
      <c r="I79" s="42">
        <f>I72+I9</f>
        <v>-250</v>
      </c>
      <c r="J79" s="41"/>
    </row>
    <row r="80" spans="2:10" ht="15">
      <c r="B80" s="34"/>
      <c r="C80" s="35"/>
      <c r="D80" s="35"/>
      <c r="E80" s="106" t="s">
        <v>26</v>
      </c>
      <c r="F80" s="107"/>
      <c r="G80" s="107"/>
      <c r="H80" s="108"/>
      <c r="I80" s="42">
        <f>I78+I79</f>
        <v>18.500000000000455</v>
      </c>
      <c r="J80" s="41"/>
    </row>
    <row r="81" spans="2:10" ht="15">
      <c r="B81" s="34"/>
      <c r="C81" s="35"/>
      <c r="D81" s="35"/>
      <c r="E81" s="103" t="s">
        <v>27</v>
      </c>
      <c r="F81" s="104"/>
      <c r="G81" s="104"/>
      <c r="H81" s="105"/>
      <c r="I81" s="42">
        <f>I77-I80</f>
        <v>-4.547473508864641E-13</v>
      </c>
      <c r="J81" s="41"/>
    </row>
    <row r="82" spans="2:10" ht="15">
      <c r="B82" s="34"/>
      <c r="C82" s="35"/>
      <c r="D82" s="35"/>
      <c r="E82" s="103" t="s">
        <v>28</v>
      </c>
      <c r="F82" s="104"/>
      <c r="G82" s="104"/>
      <c r="H82" s="105"/>
      <c r="I82" s="42">
        <f>I75</f>
        <v>0</v>
      </c>
      <c r="J82" s="41"/>
    </row>
    <row r="83" spans="5:10" ht="15">
      <c r="E83" s="55" t="s">
        <v>29</v>
      </c>
      <c r="G83" s="34"/>
      <c r="H83" s="56">
        <v>43942</v>
      </c>
      <c r="J83" s="56">
        <v>43957</v>
      </c>
    </row>
    <row r="84" spans="2:10" ht="15">
      <c r="B84" s="47" t="s">
        <v>36</v>
      </c>
      <c r="C84" s="35"/>
      <c r="D84" s="35"/>
      <c r="E84" s="57" t="s">
        <v>30</v>
      </c>
      <c r="F84" s="48"/>
      <c r="G84" s="49"/>
      <c r="H84" s="58">
        <v>505492.88</v>
      </c>
      <c r="I84" s="42">
        <f>I77</f>
        <v>18.5</v>
      </c>
      <c r="J84" s="42">
        <f>H84+I84</f>
        <v>505511.38</v>
      </c>
    </row>
    <row r="85" spans="2:10" ht="15">
      <c r="B85" s="34"/>
      <c r="C85" s="35"/>
      <c r="D85" s="35"/>
      <c r="E85" s="50" t="s">
        <v>24</v>
      </c>
      <c r="F85" s="51"/>
      <c r="G85" s="40"/>
      <c r="H85" s="59">
        <v>382401.65</v>
      </c>
      <c r="I85" s="42">
        <f>I65+I8</f>
        <v>268.50000000000045</v>
      </c>
      <c r="J85" s="41">
        <f>H85+I85</f>
        <v>382670.15</v>
      </c>
    </row>
    <row r="86" spans="2:10" ht="15">
      <c r="B86" s="34"/>
      <c r="C86" s="35"/>
      <c r="D86" s="35"/>
      <c r="E86" s="29" t="s">
        <v>25</v>
      </c>
      <c r="F86" s="34"/>
      <c r="G86" s="52"/>
      <c r="H86" s="59">
        <v>123091.23</v>
      </c>
      <c r="I86" s="42">
        <f>I72+I9</f>
        <v>-250</v>
      </c>
      <c r="J86" s="41">
        <f>H86+I86</f>
        <v>122841.23</v>
      </c>
    </row>
    <row r="87" spans="2:10" ht="15">
      <c r="B87" s="56" t="s">
        <v>72</v>
      </c>
      <c r="E87" s="53" t="s">
        <v>130</v>
      </c>
      <c r="F87" s="51"/>
      <c r="G87" s="40"/>
      <c r="H87" s="42">
        <f>H85+H86</f>
        <v>505492.88</v>
      </c>
      <c r="I87" s="42">
        <f>SUM(I85:I86)</f>
        <v>18.500000000000455</v>
      </c>
      <c r="J87" s="42">
        <f>SUM(J85:J86)</f>
        <v>505511.38</v>
      </c>
    </row>
    <row r="88" spans="5:10" ht="15">
      <c r="E88" s="29" t="s">
        <v>19</v>
      </c>
      <c r="F88" s="34"/>
      <c r="G88" s="52"/>
      <c r="H88" s="41">
        <f>H84-H87</f>
        <v>0</v>
      </c>
      <c r="I88" s="42">
        <f>I84-I87</f>
        <v>-4.547473508864641E-13</v>
      </c>
      <c r="J88" s="41">
        <f>J84-J87</f>
        <v>0</v>
      </c>
    </row>
    <row r="89" spans="5:10" ht="15">
      <c r="E89" s="53" t="s">
        <v>32</v>
      </c>
      <c r="F89" s="51"/>
      <c r="G89" s="40"/>
      <c r="H89" s="60">
        <v>0</v>
      </c>
      <c r="I89" s="42">
        <f>I82</f>
        <v>0</v>
      </c>
      <c r="J89" s="42">
        <f>H89+I89</f>
        <v>0</v>
      </c>
    </row>
  </sheetData>
  <mergeCells count="25">
    <mergeCell ref="A18:A41"/>
    <mergeCell ref="B2:B3"/>
    <mergeCell ref="E2:E3"/>
    <mergeCell ref="F2:F3"/>
    <mergeCell ref="G2:G3"/>
    <mergeCell ref="A5:A6"/>
    <mergeCell ref="E7:G7"/>
    <mergeCell ref="E8:G8"/>
    <mergeCell ref="E9:G9"/>
    <mergeCell ref="E10:G10"/>
    <mergeCell ref="A12:A15"/>
    <mergeCell ref="A16:A17"/>
    <mergeCell ref="E79:H79"/>
    <mergeCell ref="E80:H80"/>
    <mergeCell ref="E81:H81"/>
    <mergeCell ref="E82:H82"/>
    <mergeCell ref="A42:A50"/>
    <mergeCell ref="E65:G65"/>
    <mergeCell ref="E72:G72"/>
    <mergeCell ref="E75:G75"/>
    <mergeCell ref="E77:H77"/>
    <mergeCell ref="E78:H78"/>
    <mergeCell ref="A51:A60"/>
    <mergeCell ref="A61:A63"/>
    <mergeCell ref="A67:A71"/>
  </mergeCells>
  <conditionalFormatting sqref="B1:B2">
    <cfRule type="expression" priority="31" dxfId="2" stopIfTrue="1">
      <formula>$K1="Z"</formula>
    </cfRule>
    <cfRule type="expression" priority="32" dxfId="1" stopIfTrue="1">
      <formula>$K1="T"</formula>
    </cfRule>
    <cfRule type="expression" priority="33" dxfId="0" stopIfTrue="1">
      <formula>$K1="Y"</formula>
    </cfRule>
  </conditionalFormatting>
  <conditionalFormatting sqref="B2">
    <cfRule type="expression" priority="28" dxfId="2" stopIfTrue="1">
      <formula>$K2="Z"</formula>
    </cfRule>
    <cfRule type="expression" priority="29" dxfId="1" stopIfTrue="1">
      <formula>$K2="T"</formula>
    </cfRule>
    <cfRule type="expression" priority="30" dxfId="0" stopIfTrue="1">
      <formula>$K2="Y"</formula>
    </cfRule>
  </conditionalFormatting>
  <conditionalFormatting sqref="C7:D9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85">
    <cfRule type="expression" priority="22" dxfId="2" stopIfTrue="1">
      <formula>$J85="Z"</formula>
    </cfRule>
    <cfRule type="expression" priority="23" dxfId="1" stopIfTrue="1">
      <formula>$J85="T"</formula>
    </cfRule>
    <cfRule type="expression" priority="24" dxfId="0" stopIfTrue="1">
      <formula>$J85="Y"</formula>
    </cfRule>
  </conditionalFormatting>
  <conditionalFormatting sqref="H86">
    <cfRule type="expression" priority="19" dxfId="2" stopIfTrue="1">
      <formula>$J86="Z"</formula>
    </cfRule>
    <cfRule type="expression" priority="20" dxfId="1" stopIfTrue="1">
      <formula>$J86="T"</formula>
    </cfRule>
    <cfRule type="expression" priority="21" dxfId="0" stopIfTrue="1">
      <formula>$J86="Y"</formula>
    </cfRule>
  </conditionalFormatting>
  <conditionalFormatting sqref="H158">
    <cfRule type="expression" priority="16" dxfId="2" stopIfTrue="1">
      <formula>$J158="Z"</formula>
    </cfRule>
    <cfRule type="expression" priority="17" dxfId="1" stopIfTrue="1">
      <formula>$J158="T"</formula>
    </cfRule>
    <cfRule type="expression" priority="18" dxfId="0" stopIfTrue="1">
      <formula>$J158="Y"</formula>
    </cfRule>
  </conditionalFormatting>
  <conditionalFormatting sqref="H159">
    <cfRule type="expression" priority="13" dxfId="2" stopIfTrue="1">
      <formula>$J159="Z"</formula>
    </cfRule>
    <cfRule type="expression" priority="14" dxfId="1" stopIfTrue="1">
      <formula>$J159="T"</formula>
    </cfRule>
    <cfRule type="expression" priority="15" dxfId="0" stopIfTrue="1">
      <formula>$J159="Y"</formula>
    </cfRule>
  </conditionalFormatting>
  <conditionalFormatting sqref="H160">
    <cfRule type="expression" priority="10" dxfId="2" stopIfTrue="1">
      <formula>$J160="Z"</formula>
    </cfRule>
    <cfRule type="expression" priority="11" dxfId="1" stopIfTrue="1">
      <formula>$J160="T"</formula>
    </cfRule>
    <cfRule type="expression" priority="12" dxfId="0" stopIfTrue="1">
      <formula>$J160="Y"</formula>
    </cfRule>
  </conditionalFormatting>
  <conditionalFormatting sqref="H84">
    <cfRule type="expression" priority="7" dxfId="2" stopIfTrue="1">
      <formula>$J84="Z"</formula>
    </cfRule>
    <cfRule type="expression" priority="8" dxfId="1" stopIfTrue="1">
      <formula>$J84="T"</formula>
    </cfRule>
    <cfRule type="expression" priority="9" dxfId="0" stopIfTrue="1">
      <formula>$J84="Y"</formula>
    </cfRule>
  </conditionalFormatting>
  <conditionalFormatting sqref="H85">
    <cfRule type="expression" priority="4" dxfId="2" stopIfTrue="1">
      <formula>$J85="Z"</formula>
    </cfRule>
    <cfRule type="expression" priority="5" dxfId="1" stopIfTrue="1">
      <formula>$J85="T"</formula>
    </cfRule>
    <cfRule type="expression" priority="6" dxfId="0" stopIfTrue="1">
      <formula>$J85="Y"</formula>
    </cfRule>
  </conditionalFormatting>
  <conditionalFormatting sqref="H86">
    <cfRule type="expression" priority="1" dxfId="2" stopIfTrue="1">
      <formula>$J86="Z"</formula>
    </cfRule>
    <cfRule type="expression" priority="2" dxfId="1" stopIfTrue="1">
      <formula>$J86="T"</formula>
    </cfRule>
    <cfRule type="expression" priority="3" dxfId="0" stopIfTrue="1">
      <formula>$J86="Y"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2020-05-05T08:55:32Z</cp:lastPrinted>
  <dcterms:created xsi:type="dcterms:W3CDTF">2019-02-01T08:27:03Z</dcterms:created>
  <dcterms:modified xsi:type="dcterms:W3CDTF">2020-05-07T07:38:14Z</dcterms:modified>
  <cp:category/>
  <cp:version/>
  <cp:contentType/>
  <cp:contentStatus/>
</cp:coreProperties>
</file>